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80" yWindow="225" windowWidth="20880" windowHeight="11835" activeTab="1"/>
  </bookViews>
  <sheets>
    <sheet name="Содержание" sheetId="1" r:id="rId1"/>
    <sheet name="1" sheetId="2" r:id="rId2"/>
    <sheet name="2" sheetId="3" r:id="rId3"/>
    <sheet name="3.1." sheetId="4" r:id="rId4"/>
    <sheet name="3.2." sheetId="5" r:id="rId5"/>
    <sheet name="4" sheetId="6" r:id="rId6"/>
    <sheet name="5" sheetId="7" r:id="rId7"/>
  </sheets>
  <definedNames>
    <definedName name="а">Содержание!$B$5</definedName>
  </definedNames>
  <calcPr calcId="144525"/>
</workbook>
</file>

<file path=xl/calcChain.xml><?xml version="1.0" encoding="utf-8"?>
<calcChain xmlns="http://schemas.openxmlformats.org/spreadsheetml/2006/main">
  <c r="B77" i="3" l="1"/>
  <c r="G51" i="2" l="1"/>
  <c r="B75" i="3" l="1"/>
  <c r="B76" i="3"/>
  <c r="G39" i="2"/>
  <c r="G38" i="2" s="1"/>
  <c r="G48" i="2"/>
  <c r="G47" i="2" s="1"/>
  <c r="G37" i="2" l="1"/>
  <c r="G36" i="2" s="1"/>
  <c r="F39" i="2"/>
  <c r="H72" i="3" l="1"/>
  <c r="G72" i="3"/>
  <c r="F72" i="3"/>
  <c r="E72" i="3"/>
  <c r="D72" i="3"/>
  <c r="C72" i="3"/>
  <c r="B70" i="3"/>
  <c r="B72" i="3" l="1"/>
  <c r="F38" i="2"/>
  <c r="F51" i="2" l="1"/>
  <c r="F48" i="2" s="1"/>
  <c r="F47" i="2" s="1"/>
  <c r="F37" i="2" s="1"/>
  <c r="F36" i="2" s="1"/>
  <c r="D51" i="2" l="1"/>
  <c r="E39" i="2"/>
  <c r="E38" i="2" s="1"/>
  <c r="E51" i="2"/>
  <c r="E48" i="2" s="1"/>
  <c r="E47" i="2" s="1"/>
  <c r="C206" i="6"/>
  <c r="C205" i="6" s="1"/>
  <c r="C270" i="6"/>
  <c r="C228" i="6"/>
  <c r="C225" i="6" s="1"/>
  <c r="C238" i="6"/>
  <c r="C247" i="6"/>
  <c r="C255" i="6"/>
  <c r="C273" i="6"/>
  <c r="C278" i="6"/>
  <c r="C289" i="6"/>
  <c r="D66" i="3"/>
  <c r="E66" i="3"/>
  <c r="F66" i="3"/>
  <c r="G66" i="3"/>
  <c r="H66" i="3"/>
  <c r="C66" i="3"/>
  <c r="B64" i="3"/>
  <c r="B65" i="3"/>
  <c r="B63" i="3"/>
  <c r="D59" i="3"/>
  <c r="E59" i="3"/>
  <c r="F59" i="3"/>
  <c r="G59" i="3"/>
  <c r="H59" i="3"/>
  <c r="C59" i="3"/>
  <c r="B59" i="3" s="1"/>
  <c r="B58" i="3"/>
  <c r="B57" i="3"/>
  <c r="B56" i="3"/>
  <c r="E37" i="2" l="1"/>
  <c r="E36" i="2" s="1"/>
  <c r="B66" i="3"/>
  <c r="H16" i="3"/>
  <c r="G16" i="3"/>
  <c r="F16" i="3"/>
  <c r="E16" i="3"/>
  <c r="D16" i="3"/>
  <c r="C16" i="3"/>
  <c r="B16" i="3"/>
  <c r="H9" i="3"/>
  <c r="G9" i="3"/>
  <c r="F9" i="3"/>
  <c r="E9" i="3"/>
  <c r="D9" i="3"/>
  <c r="C9" i="3"/>
  <c r="B9" i="3"/>
  <c r="D48" i="2"/>
  <c r="D47" i="2" s="1"/>
  <c r="C51" i="2"/>
  <c r="C48" i="2" s="1"/>
  <c r="C47" i="2" s="1"/>
  <c r="D39" i="2"/>
  <c r="D38" i="2" s="1"/>
  <c r="C38" i="2"/>
  <c r="C37" i="2" l="1"/>
  <c r="C36" i="2" s="1"/>
  <c r="D37" i="2"/>
  <c r="D36" i="2" s="1"/>
</calcChain>
</file>

<file path=xl/sharedStrings.xml><?xml version="1.0" encoding="utf-8"?>
<sst xmlns="http://schemas.openxmlformats.org/spreadsheetml/2006/main" count="1412" uniqueCount="299">
  <si>
    <t>Содержание:</t>
  </si>
  <si>
    <t>по видам экономической деятельности</t>
  </si>
  <si>
    <t>по видам основного капитала и институциональным секторам</t>
  </si>
  <si>
    <t>Тип актива</t>
  </si>
  <si>
    <t>Активы</t>
  </si>
  <si>
    <t>AN</t>
  </si>
  <si>
    <t xml:space="preserve">  Нефинансовые активы</t>
  </si>
  <si>
    <t>AN11</t>
  </si>
  <si>
    <t xml:space="preserve">    Основной капитал</t>
  </si>
  <si>
    <t>AN111</t>
  </si>
  <si>
    <t xml:space="preserve">      жилые здания</t>
  </si>
  <si>
    <t>AN1121</t>
  </si>
  <si>
    <t xml:space="preserve">      нежилые здания</t>
  </si>
  <si>
    <t>AN1122</t>
  </si>
  <si>
    <t xml:space="preserve">      сооружения</t>
  </si>
  <si>
    <t>AN113</t>
  </si>
  <si>
    <t xml:space="preserve">      машины и оборудование</t>
  </si>
  <si>
    <t>AN1131</t>
  </si>
  <si>
    <t xml:space="preserve">      транспортные средства</t>
  </si>
  <si>
    <t xml:space="preserve">      прочие виды основного капитала</t>
  </si>
  <si>
    <t>AF</t>
  </si>
  <si>
    <t>AF1</t>
  </si>
  <si>
    <t xml:space="preserve">    Монетарное золото и специальные права заимствования</t>
  </si>
  <si>
    <t>AF2</t>
  </si>
  <si>
    <t xml:space="preserve">    Наличная валюта и депозиты</t>
  </si>
  <si>
    <t>AF3</t>
  </si>
  <si>
    <t xml:space="preserve">    Долговые ценные бумаги</t>
  </si>
  <si>
    <t>AF4</t>
  </si>
  <si>
    <t xml:space="preserve">    Кредиты и займы</t>
  </si>
  <si>
    <t>AF5</t>
  </si>
  <si>
    <t xml:space="preserve">    Акции и прочие формы участия в капитале</t>
  </si>
  <si>
    <t>AF6</t>
  </si>
  <si>
    <t xml:space="preserve">    Страховые и пенсионные резервы</t>
  </si>
  <si>
    <t>AF8</t>
  </si>
  <si>
    <t xml:space="preserve">    Дебиторская задолженность</t>
  </si>
  <si>
    <t xml:space="preserve">    Кредиторская задолженность</t>
  </si>
  <si>
    <t>B90</t>
  </si>
  <si>
    <t>Национальное богатство (активы-обязательства)</t>
  </si>
  <si>
    <t xml:space="preserve">Нефинансовые активы </t>
  </si>
  <si>
    <t>AN1</t>
  </si>
  <si>
    <t>Произведенные активы</t>
  </si>
  <si>
    <t>Основной капитал</t>
  </si>
  <si>
    <t>жилые здания</t>
  </si>
  <si>
    <t>нежилые здания</t>
  </si>
  <si>
    <t>сооружения</t>
  </si>
  <si>
    <t>машины и оборудование</t>
  </si>
  <si>
    <t>транспортные средства</t>
  </si>
  <si>
    <t>прочие виды основного капитала</t>
  </si>
  <si>
    <t>AN13</t>
  </si>
  <si>
    <t>Ценности</t>
  </si>
  <si>
    <t>х</t>
  </si>
  <si>
    <t>AN2</t>
  </si>
  <si>
    <t>AN21</t>
  </si>
  <si>
    <t>AN212</t>
  </si>
  <si>
    <t>AN213</t>
  </si>
  <si>
    <t>в том числе:</t>
  </si>
  <si>
    <t>растительного происхождения (лесные)</t>
  </si>
  <si>
    <t>животного происхождения (охотничьи)</t>
  </si>
  <si>
    <t>AN214</t>
  </si>
  <si>
    <t>x</t>
  </si>
  <si>
    <t>Монетарное золото и специальные права заимствования</t>
  </si>
  <si>
    <t>Наличная валюта и депозиты</t>
  </si>
  <si>
    <t>Долговые ценные бумаги</t>
  </si>
  <si>
    <t>Кредиты и займы</t>
  </si>
  <si>
    <t>Акции и прочие формы участия в капитале</t>
  </si>
  <si>
    <t>Страховые и пенсионные резервы</t>
  </si>
  <si>
    <t>Дебиторская задолженность</t>
  </si>
  <si>
    <t>Кредиторская задолженность</t>
  </si>
  <si>
    <t xml:space="preserve">Справочно: </t>
  </si>
  <si>
    <t xml:space="preserve">Запасы потребительских товаров долговременного пользования в домашних хозяйствах населения </t>
  </si>
  <si>
    <t xml:space="preserve">Непроизведенные активы     </t>
  </si>
  <si>
    <t>млн. рублей</t>
  </si>
  <si>
    <t>Всего</t>
  </si>
  <si>
    <t>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</si>
  <si>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</si>
  <si>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</si>
  <si>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</si>
  <si>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</si>
  <si>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</si>
  <si>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</si>
  <si>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</si>
  <si>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</si>
  <si>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</si>
  <si>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</si>
  <si>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</si>
  <si>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</si>
  <si>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</si>
  <si>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</si>
  <si>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</si>
  <si>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</si>
  <si>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</si>
  <si>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</si>
  <si>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</si>
  <si>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Экономика в целом </t>
  </si>
  <si>
    <t>в том числе по институциональным секторам:</t>
  </si>
  <si>
    <t xml:space="preserve">Нефинансовые корпорации </t>
  </si>
  <si>
    <t>Финансовые корпорации</t>
  </si>
  <si>
    <t>Государственное управление</t>
  </si>
  <si>
    <t>Домашние хозяйства</t>
  </si>
  <si>
    <t>Некоммерческие организации, обслуживающие домашние хозяйства</t>
  </si>
  <si>
    <t>S.1</t>
  </si>
  <si>
    <t>S.11</t>
  </si>
  <si>
    <t>S.12</t>
  </si>
  <si>
    <t>S.13</t>
  </si>
  <si>
    <t>S.14</t>
  </si>
  <si>
    <t>S.15</t>
  </si>
  <si>
    <t>прочие</t>
  </si>
  <si>
    <t>2011 год</t>
  </si>
  <si>
    <t>в том числе по видам основного капитала</t>
  </si>
  <si>
    <t>Запасы основного капитала по текущей рыночной стоимости на начало года</t>
  </si>
  <si>
    <t>Счет других изменений в объеме основного капитала в среднегодовых ценах</t>
  </si>
  <si>
    <t>Запасы основного капитала по текущей рыночной стоимости на конец года</t>
  </si>
  <si>
    <t>Счет операций с капиталом в среднегодовых ценах (чистое накопление капитала)</t>
  </si>
  <si>
    <t>Счет переоценки (изменение стоимости за счет изменения цен за год)(номинальная холдинговая прибыль/убыток)</t>
  </si>
  <si>
    <t>2012 год</t>
  </si>
  <si>
    <t>2013 год</t>
  </si>
  <si>
    <t>2014 год</t>
  </si>
  <si>
    <t>2015 год</t>
  </si>
  <si>
    <t>2016 год</t>
  </si>
  <si>
    <t>2019 год</t>
  </si>
  <si>
    <t>2018 год</t>
  </si>
  <si>
    <t>2017 год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</si>
  <si>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</si>
  <si>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</si>
  <si>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</si>
  <si>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</si>
  <si>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</si>
  <si>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</si>
  <si>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</si>
  <si>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</si>
  <si>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</si>
  <si>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</si>
  <si>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</si>
  <si>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</si>
  <si>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</si>
  <si>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</si>
  <si>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</si>
  <si>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</si>
  <si>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</si>
  <si>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</si>
  <si>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</si>
  <si>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</si>
  <si>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</si>
  <si>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</si>
  <si>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</si>
  <si>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</si>
  <si>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</si>
  <si>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Архангельская область(кроме Hенецкого авт.округа)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</si>
  <si>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</si>
  <si>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</si>
  <si>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</si>
  <si>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</si>
  <si>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</si>
  <si>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</si>
  <si>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</si>
  <si>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</si>
  <si>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</si>
  <si>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</si>
  <si>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</si>
  <si>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</si>
  <si>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</si>
  <si>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</si>
  <si>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</si>
  <si>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</si>
  <si>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</si>
  <si>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</si>
  <si>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</si>
  <si>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</si>
  <si>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</si>
  <si>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</si>
  <si>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</si>
  <si>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</si>
  <si>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</si>
  <si>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</si>
  <si>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</si>
  <si>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</si>
  <si>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</si>
  <si>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</si>
  <si>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</si>
  <si>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</si>
  <si>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</si>
  <si>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</si>
  <si>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</si>
  <si>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</si>
  <si>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</si>
  <si>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</si>
  <si>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</si>
  <si>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</si>
  <si>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</si>
  <si>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</si>
  <si>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</si>
  <si>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</t>
  </si>
  <si>
    <t>Ямало-Hенецкий авт.округ</t>
  </si>
  <si>
    <t>Тюменская область(кроме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</si>
  <si>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</si>
  <si>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</si>
  <si>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</si>
  <si>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</si>
  <si>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</si>
  <si>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</si>
  <si>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</si>
  <si>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</si>
  <si>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</si>
  <si>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</si>
  <si>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</si>
  <si>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</si>
  <si>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</si>
  <si>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</si>
  <si>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</si>
  <si>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</si>
  <si>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</si>
  <si>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</si>
  <si>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</si>
  <si>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</si>
  <si>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</si>
  <si>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</si>
  <si>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</si>
  <si>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</si>
  <si>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 xml:space="preserve">Наличие жилых зданий, отражаемых в БАП на конец  года, по текущей рыночной стоимости  в разрезе субъектов РФ </t>
  </si>
  <si>
    <t>Нефинансовые корпорации</t>
  </si>
  <si>
    <t>Домашние хозяйства и НКООДХ</t>
  </si>
  <si>
    <t>Всего по внутренней экономике</t>
  </si>
  <si>
    <t>Остальной мир</t>
  </si>
  <si>
    <t>Банковская система</t>
  </si>
  <si>
    <t>Инвестиционные фонды</t>
  </si>
  <si>
    <t>Другие финансовые организации</t>
  </si>
  <si>
    <t>Страховщики</t>
  </si>
  <si>
    <t>Негосударственные пенсионные фонды</t>
  </si>
  <si>
    <t>S12</t>
  </si>
  <si>
    <t>S121+S122</t>
  </si>
  <si>
    <t>S124</t>
  </si>
  <si>
    <t>S125</t>
  </si>
  <si>
    <t>S128</t>
  </si>
  <si>
    <t>S129</t>
  </si>
  <si>
    <t>S13</t>
  </si>
  <si>
    <t>S11</t>
  </si>
  <si>
    <t>S14+S15</t>
  </si>
  <si>
    <t>S1</t>
  </si>
  <si>
    <t>S2</t>
  </si>
  <si>
    <t>Финансовые активы</t>
  </si>
  <si>
    <t>AF.1</t>
  </si>
  <si>
    <t>AF.2</t>
  </si>
  <si>
    <t>AF.3</t>
  </si>
  <si>
    <t>AF.4</t>
  </si>
  <si>
    <t>AF.5</t>
  </si>
  <si>
    <t>AF.6</t>
  </si>
  <si>
    <t>AF.8</t>
  </si>
  <si>
    <t>Обязательства</t>
  </si>
  <si>
    <t>Финансовые активы минус Обязательства</t>
  </si>
  <si>
    <t>1.</t>
  </si>
  <si>
    <t>2.</t>
  </si>
  <si>
    <t>3.</t>
  </si>
  <si>
    <t>3.1.</t>
  </si>
  <si>
    <t>3.2.</t>
  </si>
  <si>
    <t>5.</t>
  </si>
  <si>
    <t>4.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</si>
  <si>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</si>
  <si>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</si>
  <si>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</si>
  <si>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</si>
  <si>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r>
      <t xml:space="preserve">Баланс активов и пассивов и счета накопления в части основного капитала 
</t>
    </r>
    <r>
      <rPr>
        <sz val="12"/>
        <color indexed="8"/>
        <rFont val="Times New Roman"/>
        <family val="1"/>
        <charset val="204"/>
      </rPr>
      <t>(млн.рублей)</t>
    </r>
  </si>
  <si>
    <r>
      <t>Баланс активов и пассивов на конец года - общий
(</t>
    </r>
    <r>
      <rPr>
        <sz val="12"/>
        <color theme="1"/>
        <rFont val="Times New Roman"/>
        <family val="1"/>
        <charset val="204"/>
      </rPr>
      <t xml:space="preserve">в ценах на конец соответствующего года, млрд.руб.)            </t>
    </r>
  </si>
  <si>
    <r>
      <t xml:space="preserve">Наличие основного капитала, отражаемое в БАП на конец года, по текущей рыночной стоимости   по видам экономической деятельности
</t>
    </r>
    <r>
      <rPr>
        <sz val="12"/>
        <color theme="1"/>
        <rFont val="Times New Roman"/>
        <family val="1"/>
        <charset val="204"/>
      </rPr>
      <t>(млн. рублей)</t>
    </r>
  </si>
  <si>
    <r>
      <t xml:space="preserve">Наличие основного капитала, отражаемое в БАП  на конец года, по текущей рыночной стоимости основного капитала в разрезе его видов и институциональных секторов
</t>
    </r>
    <r>
      <rPr>
        <sz val="12"/>
        <color theme="1"/>
        <rFont val="Times New Roman"/>
        <family val="1"/>
        <charset val="204"/>
      </rPr>
      <t>(млн. рублей)</t>
    </r>
  </si>
  <si>
    <r>
      <t>Наличие жилых зданий, отражаемых в БАП на конец  года, по текущей рыночной стоимости  в разрезе субъектов РФ
(</t>
    </r>
    <r>
      <rPr>
        <sz val="12"/>
        <rFont val="Times New Roman"/>
        <family val="1"/>
        <charset val="204"/>
      </rPr>
      <t>млн. рублей)</t>
    </r>
  </si>
  <si>
    <r>
      <t xml:space="preserve">Наличие жилых зданий, отражаемых в БАП на конец  года, по текущей рыночной стоимости  в разрезе субъектов РФ
</t>
    </r>
    <r>
      <rPr>
        <sz val="12"/>
        <rFont val="Times New Roman"/>
        <family val="1"/>
        <charset val="204"/>
      </rPr>
      <t>(млн. рублей)</t>
    </r>
  </si>
  <si>
    <r>
      <t xml:space="preserve">Баланс финансовых активов и обязательств
</t>
    </r>
    <r>
      <rPr>
        <sz val="12"/>
        <rFont val="Times New Roman"/>
        <family val="1"/>
        <charset val="204"/>
      </rPr>
      <t>(млн руб.)</t>
    </r>
  </si>
  <si>
    <t>Забайкальский край (до 2018 г.)</t>
  </si>
  <si>
    <t>Республика Бурятия (до 2018 г.)</t>
  </si>
  <si>
    <t>Забайкальский край (с 2018 г.)</t>
  </si>
  <si>
    <r>
      <t xml:space="preserve">Баланс активов и пассивов на конец года - общий
</t>
    </r>
    <r>
      <rPr>
        <sz val="12"/>
        <color theme="1"/>
        <rFont val="Times New Roman"/>
        <family val="1"/>
        <charset val="204"/>
      </rPr>
      <t>(в ценах на конец соответствующего года, млрд.руб.)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</si>
  <si>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По данным Минприроды России</t>
    </r>
  </si>
  <si>
    <r>
      <t xml:space="preserve">  Финансовые активы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</si>
  <si>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Обязательства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</si>
  <si>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По данным Банка России</t>
    </r>
  </si>
  <si>
    <t>01.01.2021*</t>
  </si>
  <si>
    <t>* предварительные данные</t>
  </si>
  <si>
    <t>AN211</t>
  </si>
  <si>
    <t>земля</t>
  </si>
  <si>
    <t>2020 год</t>
  </si>
  <si>
    <r>
      <t>Природные ресурсы</t>
    </r>
    <r>
      <rPr>
        <sz val="12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 xml:space="preserve">   </t>
    </r>
  </si>
  <si>
    <r>
      <t>водные ресурсы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</si>
  <si>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некультивируемые биологические ресурсы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</si>
  <si>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минеральные и энергетические полезные ископаемые</t>
    </r>
    <r>
      <rPr>
        <vertAlign val="superscript"/>
        <sz val="12"/>
        <color theme="1"/>
        <rFont val="Times New Roman"/>
        <family val="1"/>
        <charset val="204"/>
      </rPr>
      <t>1)</t>
    </r>
  </si>
  <si>
    <t>водного происхождения (гидробионты)</t>
  </si>
  <si>
    <t>2021 год</t>
  </si>
  <si>
    <t>01.01.2022*</t>
  </si>
  <si>
    <t>Баланс активов и пассивов на конец года- общий 2011-2016гг. и 2017-2021гг.</t>
  </si>
  <si>
    <t>Баланс активов и пассивов и счета накопления в части основного капитала 2011-2021гг.</t>
  </si>
  <si>
    <t>Наличие основного капитала, отражаемого в БАП на конец года, по текущей рыночной стоимости 2017-2021гг.</t>
  </si>
  <si>
    <t>Наличие жилых зданий, отражаемых в БАП на конец года, по текущей рыночной стоимости в разрезе субъектов Российской Федерации 2011-2021гг.</t>
  </si>
  <si>
    <t>Баланс активов и пассивов в части финансовых активов и обязательств 2011-2021гг.</t>
  </si>
  <si>
    <t>Филатова Оксана Викторовна</t>
  </si>
  <si>
    <t>8 (495) 568-00-42 (доб. 99-289)</t>
  </si>
  <si>
    <t>-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</si>
  <si>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По данным Банка России </t>
    </r>
  </si>
  <si>
    <r>
      <t xml:space="preserve">Обновлено: </t>
    </r>
    <r>
      <rPr>
        <sz val="12"/>
        <rFont val="Times New Roman"/>
        <family val="1"/>
        <charset val="204"/>
      </rPr>
      <t>31.08.2023 г.</t>
    </r>
  </si>
  <si>
    <r>
      <t>Финансовые активы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</si>
  <si>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Обязательства</t>
    </r>
    <r>
      <rPr>
        <b/>
        <vertAlign val="superscript"/>
        <sz val="12"/>
        <color theme="1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</si>
</sst>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indexed="64"/>
      </left>
      <right/>
      <top style="medium">
        <color theme="4" tint="-0.249977111117893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5" fillId="0" borderId="0"/>
    <xf numFmtId="164" fontId="1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Alignment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9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4" fillId="0" borderId="0" xfId="0" applyNumberFormat="1" applyFont="1"/>
    <xf numFmtId="0" fontId="9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5"/>
    </xf>
    <xf numFmtId="0" fontId="9" fillId="0" borderId="1" xfId="0" applyFont="1" applyBorder="1" applyAlignment="1">
      <alignment horizontal="left" vertical="center" wrapText="1" indent="4"/>
    </xf>
    <xf numFmtId="0" fontId="9" fillId="0" borderId="1" xfId="3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/>
    <xf numFmtId="3" fontId="15" fillId="2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165" fontId="13" fillId="0" borderId="0" xfId="1" applyNumberFormat="1" applyFont="1" applyFill="1" applyBorder="1" applyAlignment="1" applyProtection="1">
      <alignment horizontal="left" vertical="center"/>
    </xf>
    <xf numFmtId="0" fontId="6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4" fillId="0" borderId="5" xfId="4" applyFont="1" applyBorder="1"/>
    <xf numFmtId="0" fontId="9" fillId="2" borderId="1" xfId="4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3" fontId="18" fillId="0" borderId="8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6" fillId="0" borderId="9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5" xfId="4" applyFont="1" applyFill="1" applyBorder="1" applyAlignment="1"/>
    <xf numFmtId="0" fontId="9" fillId="0" borderId="0" xfId="0" applyFont="1" applyFill="1"/>
    <xf numFmtId="0" fontId="10" fillId="0" borderId="1" xfId="5" applyFont="1" applyFill="1" applyBorder="1"/>
    <xf numFmtId="0" fontId="10" fillId="0" borderId="0" xfId="5" applyFont="1" applyFill="1"/>
    <xf numFmtId="3" fontId="9" fillId="0" borderId="0" xfId="5" applyNumberFormat="1" applyFont="1" applyFill="1" applyBorder="1" applyAlignment="1">
      <alignment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 applyProtection="1">
      <alignment horizontal="center" vertical="center"/>
      <protection locked="0"/>
    </xf>
    <xf numFmtId="3" fontId="16" fillId="0" borderId="1" xfId="5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6" fillId="2" borderId="0" xfId="0" applyFont="1" applyFill="1" applyBorder="1" applyAlignment="1">
      <alignment horizontal="center"/>
    </xf>
    <xf numFmtId="4" fontId="10" fillId="0" borderId="0" xfId="3" applyNumberFormat="1" applyFont="1" applyAlignment="1">
      <alignment horizontal="left" wrapText="1" indent="2"/>
    </xf>
    <xf numFmtId="4" fontId="10" fillId="0" borderId="0" xfId="3" applyNumberFormat="1" applyFont="1" applyAlignment="1">
      <alignment horizontal="left" wrapText="1" indent="3"/>
    </xf>
    <xf numFmtId="4" fontId="10" fillId="0" borderId="0" xfId="3" applyNumberFormat="1" applyFont="1" applyAlignment="1">
      <alignment wrapText="1"/>
    </xf>
    <xf numFmtId="0" fontId="9" fillId="2" borderId="0" xfId="0" applyFont="1" applyFill="1"/>
    <xf numFmtId="4" fontId="10" fillId="0" borderId="0" xfId="3" applyNumberFormat="1" applyFont="1" applyAlignment="1">
      <alignment horizontal="left" wrapText="1" indent="1"/>
    </xf>
    <xf numFmtId="4" fontId="1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0" fontId="17" fillId="0" borderId="0" xfId="0" applyFont="1" applyAlignment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4" fontId="10" fillId="0" borderId="1" xfId="3" applyNumberFormat="1" applyFont="1" applyBorder="1" applyAlignment="1">
      <alignment horizontal="left" wrapText="1" indent="2"/>
    </xf>
    <xf numFmtId="3" fontId="8" fillId="0" borderId="1" xfId="3" applyNumberFormat="1" applyFont="1" applyBorder="1" applyAlignment="1">
      <alignment horizontal="right" wrapText="1"/>
    </xf>
    <xf numFmtId="4" fontId="8" fillId="0" borderId="1" xfId="3" applyNumberFormat="1" applyFont="1" applyBorder="1" applyAlignment="1">
      <alignment horizontal="left" wrapText="1" indent="3"/>
    </xf>
    <xf numFmtId="3" fontId="10" fillId="0" borderId="1" xfId="3" applyNumberFormat="1" applyFont="1" applyBorder="1" applyAlignment="1">
      <alignment horizontal="right" wrapText="1"/>
    </xf>
    <xf numFmtId="4" fontId="10" fillId="0" borderId="1" xfId="3" applyNumberFormat="1" applyFont="1" applyBorder="1" applyAlignment="1">
      <alignment wrapText="1"/>
    </xf>
    <xf numFmtId="4" fontId="10" fillId="0" borderId="1" xfId="3" applyNumberFormat="1" applyFont="1" applyBorder="1" applyAlignment="1">
      <alignment horizontal="left" wrapText="1" indent="1"/>
    </xf>
    <xf numFmtId="3" fontId="8" fillId="0" borderId="0" xfId="8" applyNumberFormat="1" applyFont="1" applyFill="1" applyBorder="1" applyAlignment="1">
      <alignment horizontal="center"/>
    </xf>
    <xf numFmtId="3" fontId="8" fillId="0" borderId="8" xfId="8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9" fillId="0" borderId="6" xfId="0" applyFont="1" applyFill="1" applyBorder="1"/>
    <xf numFmtId="0" fontId="10" fillId="0" borderId="12" xfId="0" applyFont="1" applyFill="1" applyBorder="1"/>
    <xf numFmtId="0" fontId="10" fillId="0" borderId="4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10" fillId="0" borderId="13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10" fillId="0" borderId="10" xfId="0" applyFont="1" applyFill="1" applyBorder="1"/>
    <xf numFmtId="0" fontId="10" fillId="0" borderId="0" xfId="8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/>
    <xf numFmtId="3" fontId="20" fillId="0" borderId="1" xfId="7" applyNumberFormat="1" applyFont="1" applyFill="1" applyBorder="1"/>
    <xf numFmtId="3" fontId="16" fillId="0" borderId="1" xfId="7" applyNumberFormat="1" applyFont="1" applyFill="1" applyBorder="1"/>
    <xf numFmtId="3" fontId="20" fillId="0" borderId="1" xfId="7" applyNumberFormat="1" applyFont="1" applyFill="1" applyBorder="1" applyAlignment="1">
      <alignment horizontal="right" vertical="center"/>
    </xf>
    <xf numFmtId="3" fontId="20" fillId="0" borderId="9" xfId="7" applyNumberFormat="1" applyFont="1" applyFill="1" applyBorder="1"/>
    <xf numFmtId="3" fontId="20" fillId="0" borderId="10" xfId="7" applyNumberFormat="1" applyFont="1" applyFill="1" applyBorder="1"/>
    <xf numFmtId="3" fontId="20" fillId="0" borderId="11" xfId="7" applyNumberFormat="1" applyFont="1" applyFill="1" applyBorder="1"/>
    <xf numFmtId="3" fontId="20" fillId="0" borderId="9" xfId="7" applyNumberFormat="1" applyFont="1" applyFill="1" applyBorder="1" applyAlignment="1">
      <alignment horizontal="right" vertical="center"/>
    </xf>
    <xf numFmtId="3" fontId="20" fillId="0" borderId="10" xfId="7" applyNumberFormat="1" applyFont="1" applyFill="1" applyBorder="1" applyAlignment="1">
      <alignment horizontal="right" vertical="center"/>
    </xf>
    <xf numFmtId="3" fontId="20" fillId="0" borderId="11" xfId="7" applyNumberFormat="1" applyFont="1" applyFill="1" applyBorder="1" applyAlignment="1">
      <alignment horizontal="right" vertical="center"/>
    </xf>
    <xf numFmtId="0" fontId="11" fillId="0" borderId="0" xfId="1" applyFont="1" applyBorder="1" applyAlignment="1"/>
    <xf numFmtId="0" fontId="21" fillId="0" borderId="0" xfId="1" applyFont="1" applyBorder="1" applyAlignment="1"/>
    <xf numFmtId="0" fontId="2" fillId="0" borderId="0" xfId="1" applyBorder="1"/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3" fontId="20" fillId="0" borderId="1" xfId="4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3" fontId="16" fillId="0" borderId="1" xfId="4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3" fontId="16" fillId="0" borderId="0" xfId="5" applyNumberFormat="1" applyFont="1" applyFill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left" vertical="center"/>
      <protection locked="0"/>
    </xf>
    <xf numFmtId="3" fontId="10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4" fontId="22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/>
    <xf numFmtId="0" fontId="9" fillId="2" borderId="0" xfId="0" applyFont="1" applyFill="1" applyBorder="1"/>
    <xf numFmtId="3" fontId="1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10" fillId="0" borderId="0" xfId="0" applyFont="1" applyBorder="1"/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1" fontId="9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 applyFill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22" xfId="8" applyNumberFormat="1" applyFont="1" applyFill="1" applyBorder="1" applyAlignment="1">
      <alignment horizontal="center"/>
    </xf>
    <xf numFmtId="0" fontId="10" fillId="0" borderId="12" xfId="8" applyFont="1" applyFill="1" applyBorder="1" applyAlignment="1">
      <alignment horizontal="left"/>
    </xf>
    <xf numFmtId="3" fontId="8" fillId="0" borderId="19" xfId="8" applyNumberFormat="1" applyFont="1" applyFill="1" applyBorder="1" applyAlignment="1">
      <alignment horizontal="center"/>
    </xf>
    <xf numFmtId="0" fontId="10" fillId="0" borderId="4" xfId="8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3" fontId="8" fillId="0" borderId="7" xfId="8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3" fontId="8" fillId="0" borderId="1" xfId="3" applyNumberFormat="1" applyFont="1" applyBorder="1" applyAlignment="1">
      <alignment horizontal="right" wrapText="1"/>
    </xf>
    <xf numFmtId="3" fontId="10" fillId="0" borderId="1" xfId="3" applyNumberFormat="1" applyFont="1" applyBorder="1" applyAlignment="1">
      <alignment horizontal="right" wrapText="1"/>
    </xf>
    <xf numFmtId="3" fontId="9" fillId="0" borderId="1" xfId="0" applyNumberFormat="1" applyFont="1" applyBorder="1"/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2" fontId="9" fillId="0" borderId="0" xfId="0" applyNumberFormat="1" applyFont="1"/>
    <xf numFmtId="3" fontId="15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4" fontId="9" fillId="0" borderId="0" xfId="0" applyNumberFormat="1" applyFont="1"/>
    <xf numFmtId="3" fontId="10" fillId="0" borderId="0" xfId="0" applyNumberFormat="1" applyFont="1" applyFill="1"/>
    <xf numFmtId="0" fontId="10" fillId="0" borderId="12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0" borderId="1" xfId="7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27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 applyBorder="1"/>
    <xf numFmtId="3" fontId="20" fillId="2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/>
    <xf numFmtId="3" fontId="20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3" fontId="16" fillId="0" borderId="11" xfId="7" applyNumberFormat="1" applyFont="1" applyFill="1" applyBorder="1"/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wrapText="1"/>
    </xf>
    <xf numFmtId="0" fontId="21" fillId="0" borderId="0" xfId="1" applyFont="1" applyBorder="1" applyAlignment="1"/>
    <xf numFmtId="165" fontId="13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20" fillId="0" borderId="9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11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3" xfId="5" applyFont="1" applyFill="1" applyBorder="1" applyAlignment="1">
      <alignment horizontal="center"/>
    </xf>
    <xf numFmtId="0" fontId="9" fillId="0" borderId="1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4" fontId="8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8" fillId="0" borderId="10" xfId="8" applyNumberFormat="1" applyFont="1" applyFill="1" applyBorder="1" applyAlignment="1">
      <alignment horizontal="left" vertical="center" wrapText="1"/>
    </xf>
    <xf numFmtId="0" fontId="8" fillId="0" borderId="11" xfId="8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0" borderId="7" xfId="8" applyNumberFormat="1" applyFont="1" applyFill="1" applyBorder="1" applyAlignment="1">
      <alignment horizontal="left"/>
    </xf>
    <xf numFmtId="3" fontId="8" fillId="0" borderId="13" xfId="8" applyNumberFormat="1" applyFont="1" applyFill="1" applyBorder="1" applyAlignment="1">
      <alignment horizontal="left"/>
    </xf>
    <xf numFmtId="3" fontId="8" fillId="0" borderId="22" xfId="8" applyNumberFormat="1" applyFont="1" applyFill="1" applyBorder="1" applyAlignment="1">
      <alignment horizontal="left"/>
    </xf>
    <xf numFmtId="3" fontId="8" fillId="0" borderId="12" xfId="8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2">
    <cellStyle name="Гиперссылка" xfId="1" builtinId="8"/>
    <cellStyle name="Обычный" xfId="0" builtinId="0"/>
    <cellStyle name="Обычный 2" xfId="3"/>
    <cellStyle name="Обычный 2 2" xfId="9"/>
    <cellStyle name="Обычный 2 3" xfId="10"/>
    <cellStyle name="Обычный 4" xfId="4"/>
    <cellStyle name="Обычный 5" xfId="5"/>
    <cellStyle name="Обычный 7" xfId="6"/>
    <cellStyle name="Обычный_Лист1" xfId="8"/>
    <cellStyle name="Финансовый" xfId="7" builtinId="3"/>
    <cellStyle name="Финансовый 2" xfId="2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D30" sqref="D30"/>
    </sheetView>
  </sheetViews>
  <sheetFormatPr defaultRowHeight="15.75" x14ac:dyDescent="0.25"/>
  <cols>
    <col min="1" max="1" width="3.7109375" style="7" customWidth="1"/>
    <col min="2" max="2" width="10.140625" style="5" customWidth="1"/>
    <col min="3" max="8" width="9.140625" style="5"/>
    <col min="9" max="9" width="9.140625" style="5" customWidth="1"/>
    <col min="10" max="16384" width="9.140625" style="4"/>
  </cols>
  <sheetData>
    <row r="1" spans="1:11" x14ac:dyDescent="0.25">
      <c r="A1" s="2" t="s">
        <v>0</v>
      </c>
    </row>
    <row r="2" spans="1:11" x14ac:dyDescent="0.25">
      <c r="A2" s="6"/>
      <c r="B2" s="4"/>
      <c r="C2" s="4"/>
      <c r="D2" s="4"/>
      <c r="E2" s="4"/>
      <c r="F2" s="4"/>
      <c r="G2" s="4"/>
      <c r="H2" s="4"/>
      <c r="I2" s="4"/>
    </row>
    <row r="3" spans="1:11" x14ac:dyDescent="0.25">
      <c r="A3" s="1" t="s">
        <v>249</v>
      </c>
      <c r="B3" s="219" t="s">
        <v>287</v>
      </c>
      <c r="C3" s="219"/>
      <c r="D3" s="219"/>
      <c r="E3" s="219"/>
      <c r="F3" s="219"/>
      <c r="G3" s="219"/>
      <c r="H3" s="219"/>
      <c r="I3" s="219"/>
      <c r="J3" s="219"/>
    </row>
    <row r="4" spans="1:11" ht="17.25" customHeight="1" x14ac:dyDescent="0.25">
      <c r="A4" s="1" t="s">
        <v>250</v>
      </c>
      <c r="B4" s="119" t="s">
        <v>288</v>
      </c>
      <c r="C4" s="118"/>
      <c r="D4" s="118"/>
      <c r="E4" s="118"/>
      <c r="F4" s="118"/>
      <c r="G4" s="118"/>
      <c r="H4" s="118"/>
      <c r="I4" s="118"/>
      <c r="J4" s="118"/>
    </row>
    <row r="5" spans="1:11" ht="31.5" customHeight="1" x14ac:dyDescent="0.25">
      <c r="A5" s="3" t="s">
        <v>251</v>
      </c>
      <c r="B5" s="220" t="s">
        <v>289</v>
      </c>
      <c r="C5" s="220"/>
      <c r="D5" s="220"/>
      <c r="E5" s="220"/>
      <c r="F5" s="220"/>
      <c r="G5" s="220"/>
      <c r="H5" s="220"/>
      <c r="I5" s="220"/>
      <c r="J5" s="220"/>
    </row>
    <row r="6" spans="1:11" x14ac:dyDescent="0.25">
      <c r="A6" s="1"/>
      <c r="B6" s="9" t="s">
        <v>252</v>
      </c>
      <c r="C6" s="221" t="s">
        <v>1</v>
      </c>
      <c r="D6" s="221"/>
      <c r="E6" s="221"/>
      <c r="F6" s="221"/>
      <c r="G6" s="221"/>
      <c r="H6" s="221"/>
      <c r="I6" s="118"/>
      <c r="J6" s="8"/>
    </row>
    <row r="7" spans="1:11" x14ac:dyDescent="0.25">
      <c r="A7" s="1"/>
      <c r="B7" s="10" t="s">
        <v>253</v>
      </c>
      <c r="C7" s="221" t="s">
        <v>2</v>
      </c>
      <c r="D7" s="221"/>
      <c r="E7" s="221"/>
      <c r="F7" s="221"/>
      <c r="G7" s="221"/>
      <c r="H7" s="221"/>
      <c r="I7" s="221"/>
      <c r="J7" s="221"/>
    </row>
    <row r="8" spans="1:11" ht="34.5" customHeight="1" x14ac:dyDescent="0.25">
      <c r="A8" s="3" t="s">
        <v>255</v>
      </c>
      <c r="B8" s="220" t="s">
        <v>290</v>
      </c>
      <c r="C8" s="220"/>
      <c r="D8" s="220"/>
      <c r="E8" s="220"/>
      <c r="F8" s="220"/>
      <c r="G8" s="220"/>
      <c r="H8" s="220"/>
      <c r="I8" s="220"/>
      <c r="J8" s="220"/>
    </row>
    <row r="9" spans="1:11" x14ac:dyDescent="0.25">
      <c r="A9" s="3" t="s">
        <v>254</v>
      </c>
      <c r="B9" s="219" t="s">
        <v>291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5.75" customHeight="1" x14ac:dyDescent="0.25">
      <c r="A10" s="164"/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2" spans="1:11" x14ac:dyDescent="0.25">
      <c r="B12" s="11" t="s">
        <v>259</v>
      </c>
    </row>
    <row r="13" spans="1:11" x14ac:dyDescent="0.25">
      <c r="B13" s="12" t="s">
        <v>292</v>
      </c>
    </row>
    <row r="14" spans="1:11" x14ac:dyDescent="0.25">
      <c r="B14" s="12" t="s">
        <v>293</v>
      </c>
    </row>
    <row r="15" spans="1:11" x14ac:dyDescent="0.25">
      <c r="B15" s="12"/>
    </row>
    <row r="17" spans="2:4" x14ac:dyDescent="0.25">
      <c r="B17" s="209" t="s">
        <v>296</v>
      </c>
      <c r="C17" s="160"/>
      <c r="D17" s="160"/>
    </row>
    <row r="18" spans="2:4" x14ac:dyDescent="0.25">
      <c r="D18" s="120"/>
    </row>
  </sheetData>
  <mergeCells count="7">
    <mergeCell ref="B10:K10"/>
    <mergeCell ref="B9:K9"/>
    <mergeCell ref="B3:J3"/>
    <mergeCell ref="B8:J8"/>
    <mergeCell ref="C6:H6"/>
    <mergeCell ref="C7:J7"/>
    <mergeCell ref="B5:J5"/>
  </mergeCells>
  <hyperlinks>
    <hyperlink ref="B3" location="'1Б'!A1" display="Баланс активов и пассивов на конец года- общий"/>
    <hyperlink ref="C7" location="'4'!A1" display="по видам основного капитала и институциональным секторам"/>
    <hyperlink ref="B8:I8" location="'5'!A1" display="Наличие жилых зданий, отражаемых в БАП на конец года, по текущей рыночной стоимости"/>
    <hyperlink ref="B4" location="'2'!A1" display="Баланс активов и пассивов и счета накопления в части основного капитала 2011-2019гг."/>
    <hyperlink ref="B9" location="'3Б'!A1" display="Баланс активов и пассивов в части финансовых активов и обязательств"/>
    <hyperlink ref="B5:I5" location="а" display="Наличие основного капитала, отражаемого в БАП на конец года, по текущей рыночной стоимости 2017-2019"/>
    <hyperlink ref="C6" location="'3'!A1" display="по видам экономической деятельности"/>
    <hyperlink ref="B3:J3" location="'1'!A1" display="Баланс активов и пассивов на конец года- общий 2011-2016гг. и 2017-2019гг."/>
    <hyperlink ref="C6:H6" location="'3.1.'!A1" display="по видам экономической деятельности"/>
    <hyperlink ref="C7:J7" location="'3.2.'!A1" display="по видам основного капитала и институциональным секторам"/>
    <hyperlink ref="B8:J8" location="'4'!A1" display="Наличие жилых зданий, отражаемых в БАП на конец года, по текущей рыночной стоимости в разрезе субъектов Российской Федерации 2011-2019гг."/>
    <hyperlink ref="B9:K9" location="'5'!A1" display="Баланс активов и пассивов в части финансовых активов и обязательств 2011-2019гг."/>
  </hyperlinks>
  <pageMargins left="0.25" right="0.25" top="0.75" bottom="0.75" header="0.3" footer="0.3"/>
  <pageSetup paperSize="9" orientation="portrait" r:id="rId1"/>
  <ignoredErrors>
    <ignoredError sqref="A3:A5 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.42578125" style="4" customWidth="1"/>
    <col min="2" max="2" width="60" style="4" customWidth="1"/>
    <col min="3" max="3" width="11.42578125" style="4" customWidth="1"/>
    <col min="4" max="4" width="11.5703125" style="4" customWidth="1"/>
    <col min="5" max="5" width="12" style="4" customWidth="1"/>
    <col min="6" max="6" width="13.7109375" style="4" customWidth="1"/>
    <col min="7" max="7" width="14.28515625" style="4" customWidth="1"/>
    <col min="8" max="8" width="13.7109375" style="4" bestFit="1" customWidth="1"/>
    <col min="9" max="9" width="12.42578125" style="4" bestFit="1" customWidth="1"/>
    <col min="10" max="10" width="13.7109375" style="4" bestFit="1" customWidth="1"/>
    <col min="11" max="12" width="12.42578125" style="4" bestFit="1" customWidth="1"/>
    <col min="13" max="13" width="13.7109375" style="4" bestFit="1" customWidth="1"/>
    <col min="14" max="16384" width="9.140625" style="4"/>
  </cols>
  <sheetData>
    <row r="1" spans="1:8" ht="33" customHeight="1" x14ac:dyDescent="0.25">
      <c r="A1" s="222" t="s">
        <v>258</v>
      </c>
      <c r="B1" s="222"/>
    </row>
    <row r="2" spans="1:8" ht="27.75" customHeight="1" x14ac:dyDescent="0.25">
      <c r="A2" s="223" t="s">
        <v>270</v>
      </c>
      <c r="B2" s="224"/>
    </row>
    <row r="3" spans="1:8" x14ac:dyDescent="0.25">
      <c r="A3" s="17"/>
      <c r="B3" s="18" t="s">
        <v>3</v>
      </c>
      <c r="C3" s="121">
        <v>2011</v>
      </c>
      <c r="D3" s="121">
        <v>2012</v>
      </c>
      <c r="E3" s="121">
        <v>2013</v>
      </c>
      <c r="F3" s="121">
        <v>2014</v>
      </c>
      <c r="G3" s="121">
        <v>2015</v>
      </c>
      <c r="H3" s="270">
        <v>2016</v>
      </c>
    </row>
    <row r="4" spans="1:8" x14ac:dyDescent="0.25">
      <c r="A4" s="19"/>
      <c r="B4" s="20" t="s">
        <v>4</v>
      </c>
      <c r="C4" s="122">
        <v>447254</v>
      </c>
      <c r="D4" s="122">
        <v>518381</v>
      </c>
      <c r="E4" s="122">
        <v>585883</v>
      </c>
      <c r="F4" s="122">
        <v>691775</v>
      </c>
      <c r="G4" s="122">
        <v>772325</v>
      </c>
      <c r="H4" s="184">
        <v>795789</v>
      </c>
    </row>
    <row r="5" spans="1:8" x14ac:dyDescent="0.25">
      <c r="A5" s="19" t="s">
        <v>5</v>
      </c>
      <c r="B5" s="19" t="s">
        <v>6</v>
      </c>
      <c r="C5" s="123">
        <v>224090</v>
      </c>
      <c r="D5" s="123">
        <v>256262</v>
      </c>
      <c r="E5" s="123">
        <v>275962</v>
      </c>
      <c r="F5" s="123">
        <v>300483</v>
      </c>
      <c r="G5" s="123">
        <v>322283</v>
      </c>
      <c r="H5" s="123">
        <v>336479</v>
      </c>
    </row>
    <row r="6" spans="1:8" x14ac:dyDescent="0.25">
      <c r="A6" s="19" t="s">
        <v>7</v>
      </c>
      <c r="B6" s="19" t="s">
        <v>8</v>
      </c>
      <c r="C6" s="123">
        <v>224090</v>
      </c>
      <c r="D6" s="123">
        <v>256262</v>
      </c>
      <c r="E6" s="123">
        <v>275962</v>
      </c>
      <c r="F6" s="123">
        <v>300483</v>
      </c>
      <c r="G6" s="123">
        <v>322283</v>
      </c>
      <c r="H6" s="123">
        <v>336479</v>
      </c>
    </row>
    <row r="7" spans="1:8" x14ac:dyDescent="0.25">
      <c r="A7" s="19" t="s">
        <v>9</v>
      </c>
      <c r="B7" s="19" t="s">
        <v>10</v>
      </c>
      <c r="C7" s="123">
        <v>103364</v>
      </c>
      <c r="D7" s="123">
        <v>118524</v>
      </c>
      <c r="E7" s="123">
        <v>120155</v>
      </c>
      <c r="F7" s="123">
        <v>131437</v>
      </c>
      <c r="G7" s="123">
        <v>138764</v>
      </c>
      <c r="H7" s="123">
        <v>142216</v>
      </c>
    </row>
    <row r="8" spans="1:8" x14ac:dyDescent="0.25">
      <c r="A8" s="19" t="s">
        <v>11</v>
      </c>
      <c r="B8" s="19" t="s">
        <v>12</v>
      </c>
      <c r="C8" s="123">
        <v>35228</v>
      </c>
      <c r="D8" s="123">
        <v>39382</v>
      </c>
      <c r="E8" s="123">
        <v>46090</v>
      </c>
      <c r="F8" s="123">
        <v>46929</v>
      </c>
      <c r="G8" s="123">
        <v>47596</v>
      </c>
      <c r="H8" s="123">
        <v>49305</v>
      </c>
    </row>
    <row r="9" spans="1:8" x14ac:dyDescent="0.25">
      <c r="A9" s="19" t="s">
        <v>13</v>
      </c>
      <c r="B9" s="19" t="s">
        <v>14</v>
      </c>
      <c r="C9" s="123">
        <v>55472</v>
      </c>
      <c r="D9" s="123">
        <v>62590</v>
      </c>
      <c r="E9" s="123">
        <v>68124</v>
      </c>
      <c r="F9" s="123">
        <v>71597</v>
      </c>
      <c r="G9" s="123">
        <v>73426</v>
      </c>
      <c r="H9" s="123">
        <v>78105</v>
      </c>
    </row>
    <row r="10" spans="1:8" x14ac:dyDescent="0.25">
      <c r="A10" s="19" t="s">
        <v>15</v>
      </c>
      <c r="B10" s="19" t="s">
        <v>16</v>
      </c>
      <c r="C10" s="123">
        <v>19748</v>
      </c>
      <c r="D10" s="123">
        <v>22874</v>
      </c>
      <c r="E10" s="123">
        <v>25872</v>
      </c>
      <c r="F10" s="123">
        <v>28961</v>
      </c>
      <c r="G10" s="123">
        <v>36701</v>
      </c>
      <c r="H10" s="123">
        <v>37978</v>
      </c>
    </row>
    <row r="11" spans="1:8" x14ac:dyDescent="0.25">
      <c r="A11" s="19" t="s">
        <v>17</v>
      </c>
      <c r="B11" s="19" t="s">
        <v>18</v>
      </c>
      <c r="C11" s="123">
        <v>5886</v>
      </c>
      <c r="D11" s="123">
        <v>7087</v>
      </c>
      <c r="E11" s="123">
        <v>8426</v>
      </c>
      <c r="F11" s="123">
        <v>11705</v>
      </c>
      <c r="G11" s="123">
        <v>13084</v>
      </c>
      <c r="H11" s="123">
        <v>13908</v>
      </c>
    </row>
    <row r="12" spans="1:8" x14ac:dyDescent="0.25">
      <c r="A12" s="19"/>
      <c r="B12" s="19" t="s">
        <v>19</v>
      </c>
      <c r="C12" s="123">
        <v>4392</v>
      </c>
      <c r="D12" s="123">
        <v>5805</v>
      </c>
      <c r="E12" s="123">
        <v>7294</v>
      </c>
      <c r="F12" s="123">
        <v>9854</v>
      </c>
      <c r="G12" s="123">
        <v>12712</v>
      </c>
      <c r="H12" s="123">
        <v>14965</v>
      </c>
    </row>
    <row r="13" spans="1:8" ht="18.75" x14ac:dyDescent="0.25">
      <c r="A13" s="19" t="s">
        <v>20</v>
      </c>
      <c r="B13" s="19" t="s">
        <v>272</v>
      </c>
      <c r="C13" s="123">
        <v>223164</v>
      </c>
      <c r="D13" s="123">
        <v>262119</v>
      </c>
      <c r="E13" s="123">
        <v>309921</v>
      </c>
      <c r="F13" s="123">
        <v>391292</v>
      </c>
      <c r="G13" s="123">
        <v>450042</v>
      </c>
      <c r="H13" s="123">
        <v>459310</v>
      </c>
    </row>
    <row r="14" spans="1:8" x14ac:dyDescent="0.25">
      <c r="A14" s="19" t="s">
        <v>21</v>
      </c>
      <c r="B14" s="19" t="s">
        <v>22</v>
      </c>
      <c r="C14" s="123">
        <v>1720</v>
      </c>
      <c r="D14" s="123">
        <v>1816</v>
      </c>
      <c r="E14" s="123">
        <v>1596</v>
      </c>
      <c r="F14" s="123">
        <v>3057</v>
      </c>
      <c r="G14" s="123">
        <v>4114</v>
      </c>
      <c r="H14" s="123">
        <v>4045</v>
      </c>
    </row>
    <row r="15" spans="1:8" x14ac:dyDescent="0.25">
      <c r="A15" s="19" t="s">
        <v>23</v>
      </c>
      <c r="B15" s="19" t="s">
        <v>24</v>
      </c>
      <c r="C15" s="123">
        <v>48052</v>
      </c>
      <c r="D15" s="123">
        <v>53897</v>
      </c>
      <c r="E15" s="123">
        <v>61306</v>
      </c>
      <c r="F15" s="123">
        <v>78320</v>
      </c>
      <c r="G15" s="123">
        <v>86472</v>
      </c>
      <c r="H15" s="123">
        <v>84848</v>
      </c>
    </row>
    <row r="16" spans="1:8" x14ac:dyDescent="0.25">
      <c r="A16" s="19" t="s">
        <v>25</v>
      </c>
      <c r="B16" s="19" t="s">
        <v>26</v>
      </c>
      <c r="C16" s="123">
        <v>20921</v>
      </c>
      <c r="D16" s="123">
        <v>22487</v>
      </c>
      <c r="E16" s="123">
        <v>24008</v>
      </c>
      <c r="F16" s="123">
        <v>31634</v>
      </c>
      <c r="G16" s="123">
        <v>38544</v>
      </c>
      <c r="H16" s="123">
        <v>34082</v>
      </c>
    </row>
    <row r="17" spans="1:8" x14ac:dyDescent="0.25">
      <c r="A17" s="19" t="s">
        <v>27</v>
      </c>
      <c r="B17" s="19" t="s">
        <v>28</v>
      </c>
      <c r="C17" s="123">
        <v>39122</v>
      </c>
      <c r="D17" s="123">
        <v>50041</v>
      </c>
      <c r="E17" s="123">
        <v>63061</v>
      </c>
      <c r="F17" s="123">
        <v>88553</v>
      </c>
      <c r="G17" s="123">
        <v>96288</v>
      </c>
      <c r="H17" s="123">
        <v>96173</v>
      </c>
    </row>
    <row r="18" spans="1:8" x14ac:dyDescent="0.25">
      <c r="A18" s="19" t="s">
        <v>29</v>
      </c>
      <c r="B18" s="19" t="s">
        <v>30</v>
      </c>
      <c r="C18" s="123">
        <v>67668</v>
      </c>
      <c r="D18" s="123">
        <v>77048</v>
      </c>
      <c r="E18" s="123">
        <v>88253</v>
      </c>
      <c r="F18" s="123">
        <v>101968</v>
      </c>
      <c r="G18" s="123">
        <v>121594</v>
      </c>
      <c r="H18" s="123">
        <v>132155</v>
      </c>
    </row>
    <row r="19" spans="1:8" x14ac:dyDescent="0.25">
      <c r="A19" s="19" t="s">
        <v>31</v>
      </c>
      <c r="B19" s="19" t="s">
        <v>32</v>
      </c>
      <c r="C19" s="123">
        <v>1674</v>
      </c>
      <c r="D19" s="123">
        <v>2043</v>
      </c>
      <c r="E19" s="123">
        <v>2657</v>
      </c>
      <c r="F19" s="123">
        <v>2868</v>
      </c>
      <c r="G19" s="123">
        <v>3585</v>
      </c>
      <c r="H19" s="123">
        <v>4250</v>
      </c>
    </row>
    <row r="20" spans="1:8" x14ac:dyDescent="0.25">
      <c r="A20" s="19" t="s">
        <v>33</v>
      </c>
      <c r="B20" s="19" t="s">
        <v>34</v>
      </c>
      <c r="C20" s="123">
        <v>44007</v>
      </c>
      <c r="D20" s="123">
        <v>54787</v>
      </c>
      <c r="E20" s="123">
        <v>69040</v>
      </c>
      <c r="F20" s="123">
        <v>84892</v>
      </c>
      <c r="G20" s="123">
        <v>99445</v>
      </c>
      <c r="H20" s="123">
        <v>103757</v>
      </c>
    </row>
    <row r="21" spans="1:8" ht="18.75" x14ac:dyDescent="0.25">
      <c r="A21" s="19" t="s">
        <v>20</v>
      </c>
      <c r="B21" s="20" t="s">
        <v>273</v>
      </c>
      <c r="C21" s="122">
        <v>218353</v>
      </c>
      <c r="D21" s="122">
        <v>257796</v>
      </c>
      <c r="E21" s="122">
        <v>305610</v>
      </c>
      <c r="F21" s="122">
        <v>373846</v>
      </c>
      <c r="G21" s="122">
        <v>425865</v>
      </c>
      <c r="H21" s="184">
        <v>446506</v>
      </c>
    </row>
    <row r="22" spans="1:8" x14ac:dyDescent="0.25">
      <c r="A22" s="19" t="s">
        <v>21</v>
      </c>
      <c r="B22" s="19" t="s">
        <v>22</v>
      </c>
      <c r="C22" s="123">
        <v>281</v>
      </c>
      <c r="D22" s="123">
        <v>265</v>
      </c>
      <c r="E22" s="123">
        <v>286</v>
      </c>
      <c r="F22" s="123">
        <v>462</v>
      </c>
      <c r="G22" s="123">
        <v>573</v>
      </c>
      <c r="H22" s="123">
        <v>463</v>
      </c>
    </row>
    <row r="23" spans="1:8" x14ac:dyDescent="0.25">
      <c r="A23" s="19" t="s">
        <v>23</v>
      </c>
      <c r="B23" s="19" t="s">
        <v>24</v>
      </c>
      <c r="C23" s="123">
        <v>46694</v>
      </c>
      <c r="D23" s="123">
        <v>53033</v>
      </c>
      <c r="E23" s="123">
        <v>60056</v>
      </c>
      <c r="F23" s="123">
        <v>74786</v>
      </c>
      <c r="G23" s="123">
        <v>81888</v>
      </c>
      <c r="H23" s="123">
        <v>79262</v>
      </c>
    </row>
    <row r="24" spans="1:8" x14ac:dyDescent="0.25">
      <c r="A24" s="19" t="s">
        <v>25</v>
      </c>
      <c r="B24" s="19" t="s">
        <v>26</v>
      </c>
      <c r="C24" s="123">
        <v>8945</v>
      </c>
      <c r="D24" s="123">
        <v>10810</v>
      </c>
      <c r="E24" s="123">
        <v>12252</v>
      </c>
      <c r="F24" s="123">
        <v>15127</v>
      </c>
      <c r="G24" s="123">
        <v>16721</v>
      </c>
      <c r="H24" s="123">
        <v>17994</v>
      </c>
    </row>
    <row r="25" spans="1:8" x14ac:dyDescent="0.25">
      <c r="A25" s="19" t="s">
        <v>27</v>
      </c>
      <c r="B25" s="19" t="s">
        <v>28</v>
      </c>
      <c r="C25" s="123">
        <v>41552</v>
      </c>
      <c r="D25" s="123">
        <v>53001</v>
      </c>
      <c r="E25" s="123">
        <v>67953</v>
      </c>
      <c r="F25" s="123">
        <v>94932</v>
      </c>
      <c r="G25" s="123">
        <v>102745</v>
      </c>
      <c r="H25" s="123">
        <v>99826</v>
      </c>
    </row>
    <row r="26" spans="1:8" x14ac:dyDescent="0.25">
      <c r="A26" s="19" t="s">
        <v>29</v>
      </c>
      <c r="B26" s="19" t="s">
        <v>30</v>
      </c>
      <c r="C26" s="123">
        <v>75770</v>
      </c>
      <c r="D26" s="123">
        <v>84731</v>
      </c>
      <c r="E26" s="123">
        <v>94705</v>
      </c>
      <c r="F26" s="123">
        <v>102818</v>
      </c>
      <c r="G26" s="123">
        <v>123326</v>
      </c>
      <c r="H26" s="123">
        <v>142575</v>
      </c>
    </row>
    <row r="27" spans="1:8" x14ac:dyDescent="0.25">
      <c r="A27" s="19" t="s">
        <v>31</v>
      </c>
      <c r="B27" s="19" t="s">
        <v>32</v>
      </c>
      <c r="C27" s="123">
        <v>1640</v>
      </c>
      <c r="D27" s="123">
        <v>2006</v>
      </c>
      <c r="E27" s="123">
        <v>2602</v>
      </c>
      <c r="F27" s="123">
        <v>2791</v>
      </c>
      <c r="G27" s="123">
        <v>3527</v>
      </c>
      <c r="H27" s="123">
        <v>4161</v>
      </c>
    </row>
    <row r="28" spans="1:8" x14ac:dyDescent="0.25">
      <c r="A28" s="19" t="s">
        <v>33</v>
      </c>
      <c r="B28" s="19" t="s">
        <v>35</v>
      </c>
      <c r="C28" s="123">
        <v>43471</v>
      </c>
      <c r="D28" s="123">
        <v>53950</v>
      </c>
      <c r="E28" s="123">
        <v>67756</v>
      </c>
      <c r="F28" s="123">
        <v>82930</v>
      </c>
      <c r="G28" s="123">
        <v>97085</v>
      </c>
      <c r="H28" s="123">
        <v>102225</v>
      </c>
    </row>
    <row r="29" spans="1:8" x14ac:dyDescent="0.25">
      <c r="A29" s="19" t="s">
        <v>36</v>
      </c>
      <c r="B29" s="20" t="s">
        <v>37</v>
      </c>
      <c r="C29" s="122">
        <v>228901</v>
      </c>
      <c r="D29" s="122">
        <v>260585</v>
      </c>
      <c r="E29" s="122">
        <v>280273</v>
      </c>
      <c r="F29" s="122">
        <v>317929</v>
      </c>
      <c r="G29" s="122">
        <v>346460</v>
      </c>
      <c r="H29" s="184">
        <v>349283</v>
      </c>
    </row>
    <row r="31" spans="1:8" ht="18.75" x14ac:dyDescent="0.25">
      <c r="A31" s="4" t="s">
        <v>274</v>
      </c>
    </row>
    <row r="33" spans="1:13" ht="33" customHeight="1" x14ac:dyDescent="0.25">
      <c r="A33" s="225" t="s">
        <v>261</v>
      </c>
      <c r="B33" s="225"/>
    </row>
    <row r="34" spans="1:13" x14ac:dyDescent="0.25">
      <c r="A34" s="12"/>
      <c r="B34" s="13"/>
    </row>
    <row r="35" spans="1:13" x14ac:dyDescent="0.25">
      <c r="A35" s="43"/>
      <c r="B35" s="21" t="s">
        <v>3</v>
      </c>
      <c r="C35" s="121">
        <v>2017</v>
      </c>
      <c r="D35" s="121">
        <v>2018</v>
      </c>
      <c r="E35" s="121">
        <v>2019</v>
      </c>
      <c r="F35" s="121">
        <v>2020</v>
      </c>
      <c r="G35" s="121">
        <v>2021</v>
      </c>
    </row>
    <row r="36" spans="1:13" x14ac:dyDescent="0.25">
      <c r="A36" s="22"/>
      <c r="B36" s="23" t="s">
        <v>4</v>
      </c>
      <c r="C36" s="35">
        <f>C37+C57</f>
        <v>901215.47</v>
      </c>
      <c r="D36" s="35">
        <f>D37+D57</f>
        <v>1061473.5890000002</v>
      </c>
      <c r="E36" s="35">
        <f>E37+E57</f>
        <v>1137941.7659999998</v>
      </c>
      <c r="F36" s="35">
        <f>F37+F57</f>
        <v>1471459.7009999999</v>
      </c>
      <c r="G36" s="204">
        <f>G37+G57</f>
        <v>1759574.075</v>
      </c>
    </row>
    <row r="37" spans="1:13" x14ac:dyDescent="0.25">
      <c r="A37" s="24" t="s">
        <v>5</v>
      </c>
      <c r="B37" s="25" t="s">
        <v>38</v>
      </c>
      <c r="C37" s="37">
        <f>C38+C47</f>
        <v>411061</v>
      </c>
      <c r="D37" s="37">
        <f>D38+D47</f>
        <v>514031</v>
      </c>
      <c r="E37" s="37">
        <f>E38+E47</f>
        <v>539070</v>
      </c>
      <c r="F37" s="37">
        <f>F38+F47</f>
        <v>792190</v>
      </c>
      <c r="G37" s="37">
        <f>G38+G47</f>
        <v>1010672</v>
      </c>
    </row>
    <row r="38" spans="1:13" x14ac:dyDescent="0.25">
      <c r="A38" s="22" t="s">
        <v>39</v>
      </c>
      <c r="B38" s="26" t="s">
        <v>40</v>
      </c>
      <c r="C38" s="38">
        <f>C39</f>
        <v>350038</v>
      </c>
      <c r="D38" s="38">
        <f>D39+D46</f>
        <v>411040</v>
      </c>
      <c r="E38" s="38">
        <f>E39+E46</f>
        <v>444879</v>
      </c>
      <c r="F38" s="38">
        <f>F39+F46</f>
        <v>506871</v>
      </c>
      <c r="G38" s="38">
        <f>G39+G46</f>
        <v>573427</v>
      </c>
    </row>
    <row r="39" spans="1:13" x14ac:dyDescent="0.25">
      <c r="A39" s="22" t="s">
        <v>7</v>
      </c>
      <c r="B39" s="27" t="s">
        <v>41</v>
      </c>
      <c r="C39" s="38">
        <v>350038</v>
      </c>
      <c r="D39" s="38">
        <f>D40+D41+D42+D43+D44+D45</f>
        <v>370957</v>
      </c>
      <c r="E39" s="38">
        <f>E40+E41+E42+E43+E44+E45</f>
        <v>398751</v>
      </c>
      <c r="F39" s="38">
        <f>F40+F41+F42+F43+F44+F45</f>
        <v>437927</v>
      </c>
      <c r="G39" s="38">
        <f>G40+G41+G42+G43+G44+G45</f>
        <v>507897</v>
      </c>
    </row>
    <row r="40" spans="1:13" x14ac:dyDescent="0.25">
      <c r="A40" s="22" t="s">
        <v>9</v>
      </c>
      <c r="B40" s="28" t="s">
        <v>42</v>
      </c>
      <c r="C40" s="38">
        <v>141294</v>
      </c>
      <c r="D40" s="38">
        <v>147000</v>
      </c>
      <c r="E40" s="38">
        <v>154110</v>
      </c>
      <c r="F40" s="38">
        <v>175963</v>
      </c>
      <c r="G40" s="39">
        <v>221949</v>
      </c>
      <c r="H40" s="189"/>
      <c r="I40" s="189"/>
      <c r="J40" s="189"/>
      <c r="K40" s="189"/>
      <c r="L40" s="189"/>
      <c r="M40" s="189"/>
    </row>
    <row r="41" spans="1:13" x14ac:dyDescent="0.25">
      <c r="A41" s="22" t="s">
        <v>11</v>
      </c>
      <c r="B41" s="28" t="s">
        <v>43</v>
      </c>
      <c r="C41" s="38">
        <v>53014</v>
      </c>
      <c r="D41" s="38">
        <v>57173</v>
      </c>
      <c r="E41" s="38">
        <v>61195</v>
      </c>
      <c r="F41" s="38">
        <v>63762</v>
      </c>
      <c r="G41" s="39">
        <v>68599</v>
      </c>
    </row>
    <row r="42" spans="1:13" x14ac:dyDescent="0.25">
      <c r="A42" s="22" t="s">
        <v>13</v>
      </c>
      <c r="B42" s="28" t="s">
        <v>44</v>
      </c>
      <c r="C42" s="38">
        <v>82538</v>
      </c>
      <c r="D42" s="38">
        <v>88012</v>
      </c>
      <c r="E42" s="38">
        <v>94852</v>
      </c>
      <c r="F42" s="38">
        <v>99660</v>
      </c>
      <c r="G42" s="39">
        <v>107025</v>
      </c>
    </row>
    <row r="43" spans="1:13" x14ac:dyDescent="0.25">
      <c r="A43" s="22" t="s">
        <v>15</v>
      </c>
      <c r="B43" s="28" t="s">
        <v>45</v>
      </c>
      <c r="C43" s="38">
        <v>41227</v>
      </c>
      <c r="D43" s="38">
        <v>44136</v>
      </c>
      <c r="E43" s="38">
        <v>49238</v>
      </c>
      <c r="F43" s="38">
        <v>55879</v>
      </c>
      <c r="G43" s="39">
        <v>62619</v>
      </c>
    </row>
    <row r="44" spans="1:13" x14ac:dyDescent="0.25">
      <c r="A44" s="22" t="s">
        <v>17</v>
      </c>
      <c r="B44" s="28" t="s">
        <v>46</v>
      </c>
      <c r="C44" s="38">
        <v>15029</v>
      </c>
      <c r="D44" s="38">
        <v>15908</v>
      </c>
      <c r="E44" s="38">
        <v>18403</v>
      </c>
      <c r="F44" s="38">
        <v>21131</v>
      </c>
      <c r="G44" s="39">
        <v>23972</v>
      </c>
    </row>
    <row r="45" spans="1:13" x14ac:dyDescent="0.25">
      <c r="A45" s="22"/>
      <c r="B45" s="28" t="s">
        <v>47</v>
      </c>
      <c r="C45" s="38">
        <v>16936</v>
      </c>
      <c r="D45" s="38">
        <v>18728</v>
      </c>
      <c r="E45" s="38">
        <v>20953</v>
      </c>
      <c r="F45" s="38">
        <v>21532</v>
      </c>
      <c r="G45" s="39">
        <v>23733</v>
      </c>
    </row>
    <row r="46" spans="1:13" x14ac:dyDescent="0.25">
      <c r="A46" s="22" t="s">
        <v>48</v>
      </c>
      <c r="B46" s="27" t="s">
        <v>49</v>
      </c>
      <c r="C46" s="39" t="s">
        <v>50</v>
      </c>
      <c r="D46" s="39">
        <v>40083</v>
      </c>
      <c r="E46" s="39">
        <v>46128</v>
      </c>
      <c r="F46" s="201">
        <v>68944</v>
      </c>
      <c r="G46" s="190">
        <v>65530</v>
      </c>
    </row>
    <row r="47" spans="1:13" x14ac:dyDescent="0.25">
      <c r="A47" s="29" t="s">
        <v>51</v>
      </c>
      <c r="B47" s="30" t="s">
        <v>70</v>
      </c>
      <c r="C47" s="37">
        <f>C48</f>
        <v>61023</v>
      </c>
      <c r="D47" s="37">
        <f>D48</f>
        <v>102991</v>
      </c>
      <c r="E47" s="202">
        <f>E48</f>
        <v>94191</v>
      </c>
      <c r="F47" s="202">
        <f>F48</f>
        <v>285319</v>
      </c>
      <c r="G47" s="37">
        <f>G48</f>
        <v>437245</v>
      </c>
    </row>
    <row r="48" spans="1:13" x14ac:dyDescent="0.25">
      <c r="A48" s="22" t="s">
        <v>52</v>
      </c>
      <c r="B48" s="27" t="s">
        <v>280</v>
      </c>
      <c r="C48" s="38">
        <f>C50+C51</f>
        <v>61023</v>
      </c>
      <c r="D48" s="38">
        <f>D50+D51+D56</f>
        <v>102991</v>
      </c>
      <c r="E48" s="39">
        <f>E50+E51+E56</f>
        <v>94191</v>
      </c>
      <c r="F48" s="39">
        <f>F49+F50+F51+F56</f>
        <v>285319</v>
      </c>
      <c r="G48" s="38">
        <f>G49+G50+G51+G56</f>
        <v>437245</v>
      </c>
    </row>
    <row r="49" spans="1:12" x14ac:dyDescent="0.25">
      <c r="A49" s="188" t="s">
        <v>277</v>
      </c>
      <c r="B49" s="28" t="s">
        <v>278</v>
      </c>
      <c r="C49" s="39" t="s">
        <v>50</v>
      </c>
      <c r="D49" s="39" t="s">
        <v>50</v>
      </c>
      <c r="E49" s="39" t="s">
        <v>50</v>
      </c>
      <c r="F49" s="201">
        <v>213521</v>
      </c>
      <c r="G49" s="190">
        <v>304567</v>
      </c>
    </row>
    <row r="50" spans="1:12" ht="34.5" x14ac:dyDescent="0.25">
      <c r="A50" s="22" t="s">
        <v>53</v>
      </c>
      <c r="B50" s="28" t="s">
        <v>283</v>
      </c>
      <c r="C50" s="38">
        <v>55238</v>
      </c>
      <c r="D50" s="38">
        <v>93412</v>
      </c>
      <c r="E50" s="38">
        <v>83333</v>
      </c>
      <c r="F50" s="38">
        <v>59678</v>
      </c>
      <c r="G50" s="38">
        <v>118206</v>
      </c>
    </row>
    <row r="51" spans="1:12" ht="18.75" x14ac:dyDescent="0.25">
      <c r="A51" s="22" t="s">
        <v>54</v>
      </c>
      <c r="B51" s="28" t="s">
        <v>282</v>
      </c>
      <c r="C51" s="38">
        <f>C53+C54</f>
        <v>5785</v>
      </c>
      <c r="D51" s="38">
        <f>D53+D54</f>
        <v>8191</v>
      </c>
      <c r="E51" s="38">
        <f>E53+E54</f>
        <v>9316</v>
      </c>
      <c r="F51" s="38">
        <f>F53+F54</f>
        <v>10443</v>
      </c>
      <c r="G51" s="38">
        <f>G53+G54+G55</f>
        <v>13055</v>
      </c>
    </row>
    <row r="52" spans="1:12" x14ac:dyDescent="0.25">
      <c r="A52" s="22"/>
      <c r="B52" s="31" t="s">
        <v>55</v>
      </c>
      <c r="C52" s="40"/>
      <c r="D52" s="40"/>
      <c r="E52" s="36"/>
      <c r="F52" s="19"/>
      <c r="G52" s="19"/>
    </row>
    <row r="53" spans="1:12" x14ac:dyDescent="0.25">
      <c r="A53" s="22"/>
      <c r="B53" s="32" t="s">
        <v>56</v>
      </c>
      <c r="C53" s="38">
        <v>5525</v>
      </c>
      <c r="D53" s="38">
        <v>7906</v>
      </c>
      <c r="E53" s="38">
        <v>9023</v>
      </c>
      <c r="F53" s="38">
        <v>10144</v>
      </c>
      <c r="G53" s="38">
        <v>12296</v>
      </c>
    </row>
    <row r="54" spans="1:12" x14ac:dyDescent="0.25">
      <c r="A54" s="22"/>
      <c r="B54" s="32" t="s">
        <v>57</v>
      </c>
      <c r="C54" s="40">
        <v>260</v>
      </c>
      <c r="D54" s="40">
        <v>285</v>
      </c>
      <c r="E54" s="40">
        <v>293</v>
      </c>
      <c r="F54" s="191">
        <v>299</v>
      </c>
      <c r="G54" s="191">
        <v>303</v>
      </c>
    </row>
    <row r="55" spans="1:12" x14ac:dyDescent="0.25">
      <c r="A55" s="22"/>
      <c r="B55" s="32" t="s">
        <v>284</v>
      </c>
      <c r="C55" s="39" t="s">
        <v>50</v>
      </c>
      <c r="D55" s="39" t="s">
        <v>50</v>
      </c>
      <c r="E55" s="39" t="s">
        <v>50</v>
      </c>
      <c r="F55" s="39" t="s">
        <v>50</v>
      </c>
      <c r="G55" s="191">
        <v>456</v>
      </c>
    </row>
    <row r="56" spans="1:12" ht="18.75" x14ac:dyDescent="0.25">
      <c r="A56" s="22" t="s">
        <v>58</v>
      </c>
      <c r="B56" s="28" t="s">
        <v>281</v>
      </c>
      <c r="C56" s="41" t="s">
        <v>59</v>
      </c>
      <c r="D56" s="38">
        <v>1388</v>
      </c>
      <c r="E56" s="38">
        <v>1542</v>
      </c>
      <c r="F56" s="190">
        <v>1677</v>
      </c>
      <c r="G56" s="190">
        <v>1417</v>
      </c>
    </row>
    <row r="57" spans="1:12" ht="18.75" x14ac:dyDescent="0.25">
      <c r="A57" s="24" t="s">
        <v>20</v>
      </c>
      <c r="B57" s="34" t="s">
        <v>297</v>
      </c>
      <c r="C57" s="210">
        <v>490154.47</v>
      </c>
      <c r="D57" s="210">
        <v>547442.58900000004</v>
      </c>
      <c r="E57" s="210">
        <v>598871.76599999995</v>
      </c>
      <c r="F57" s="211">
        <v>679269.701</v>
      </c>
      <c r="G57" s="211">
        <v>748902.07499999995</v>
      </c>
      <c r="J57" s="159"/>
      <c r="K57" s="159"/>
      <c r="L57" s="167"/>
    </row>
    <row r="58" spans="1:12" x14ac:dyDescent="0.25">
      <c r="A58" s="33" t="s">
        <v>21</v>
      </c>
      <c r="B58" s="26" t="s">
        <v>60</v>
      </c>
      <c r="C58" s="212">
        <v>4810.3950000000004</v>
      </c>
      <c r="D58" s="213">
        <v>6505.2290000000003</v>
      </c>
      <c r="E58" s="213">
        <v>7247.9219999999996</v>
      </c>
      <c r="F58" s="214">
        <v>10767.45</v>
      </c>
      <c r="G58" s="214">
        <v>11685.308000000001</v>
      </c>
      <c r="J58" s="159"/>
      <c r="K58" s="159"/>
      <c r="L58" s="167"/>
    </row>
    <row r="59" spans="1:12" x14ac:dyDescent="0.25">
      <c r="A59" s="33" t="s">
        <v>23</v>
      </c>
      <c r="B59" s="26" t="s">
        <v>61</v>
      </c>
      <c r="C59" s="39">
        <v>94427.251999999993</v>
      </c>
      <c r="D59" s="213">
        <v>114177.784</v>
      </c>
      <c r="E59" s="213">
        <v>119529.879</v>
      </c>
      <c r="F59" s="214">
        <v>133690.962</v>
      </c>
      <c r="G59" s="214">
        <v>152381.946</v>
      </c>
      <c r="J59" s="159"/>
      <c r="K59" s="159"/>
      <c r="L59" s="167"/>
    </row>
    <row r="60" spans="1:12" x14ac:dyDescent="0.25">
      <c r="A60" s="33" t="s">
        <v>25</v>
      </c>
      <c r="B60" s="26" t="s">
        <v>62</v>
      </c>
      <c r="C60" s="39">
        <v>36661.858</v>
      </c>
      <c r="D60" s="213">
        <v>39338.741000000002</v>
      </c>
      <c r="E60" s="213">
        <v>41844.538999999997</v>
      </c>
      <c r="F60" s="214">
        <v>56342.264999999999</v>
      </c>
      <c r="G60" s="214">
        <v>57259.375</v>
      </c>
      <c r="J60" s="159"/>
      <c r="K60" s="159"/>
      <c r="L60" s="167"/>
    </row>
    <row r="61" spans="1:12" x14ac:dyDescent="0.25">
      <c r="A61" s="33" t="s">
        <v>27</v>
      </c>
      <c r="B61" s="26" t="s">
        <v>63</v>
      </c>
      <c r="C61" s="39">
        <v>100844.929</v>
      </c>
      <c r="D61" s="213">
        <v>115549.075</v>
      </c>
      <c r="E61" s="213">
        <v>122692.037</v>
      </c>
      <c r="F61" s="214">
        <v>140515.56099999999</v>
      </c>
      <c r="G61" s="214">
        <v>155406.66899999999</v>
      </c>
      <c r="J61" s="159"/>
      <c r="K61" s="159"/>
      <c r="L61" s="167"/>
    </row>
    <row r="62" spans="1:12" x14ac:dyDescent="0.25">
      <c r="A62" s="33" t="s">
        <v>29</v>
      </c>
      <c r="B62" s="26" t="s">
        <v>64</v>
      </c>
      <c r="C62" s="39">
        <v>137536.986</v>
      </c>
      <c r="D62" s="213">
        <v>148097.674</v>
      </c>
      <c r="E62" s="213">
        <v>168681.10800000001</v>
      </c>
      <c r="F62" s="214">
        <v>187218.932</v>
      </c>
      <c r="G62" s="214">
        <v>210117.23</v>
      </c>
      <c r="J62" s="159"/>
      <c r="K62" s="159"/>
      <c r="L62" s="167"/>
    </row>
    <row r="63" spans="1:12" x14ac:dyDescent="0.25">
      <c r="A63" s="33" t="s">
        <v>31</v>
      </c>
      <c r="B63" s="26" t="s">
        <v>65</v>
      </c>
      <c r="C63" s="39">
        <v>5018.3220000000001</v>
      </c>
      <c r="D63" s="213">
        <v>5617.5159999999996</v>
      </c>
      <c r="E63" s="213">
        <v>6167.6220000000003</v>
      </c>
      <c r="F63" s="214">
        <v>6750.3440000000001</v>
      </c>
      <c r="G63" s="214">
        <v>7244.8739999999998</v>
      </c>
      <c r="J63" s="159"/>
      <c r="K63" s="159"/>
      <c r="L63" s="167"/>
    </row>
    <row r="64" spans="1:12" x14ac:dyDescent="0.25">
      <c r="A64" s="33" t="s">
        <v>33</v>
      </c>
      <c r="B64" s="26" t="s">
        <v>66</v>
      </c>
      <c r="C64" s="39">
        <v>110854.728</v>
      </c>
      <c r="D64" s="213">
        <v>118156.57</v>
      </c>
      <c r="E64" s="213">
        <v>132708.65900000001</v>
      </c>
      <c r="F64" s="214">
        <v>143984.18700000001</v>
      </c>
      <c r="G64" s="214">
        <v>154806.67300000001</v>
      </c>
      <c r="J64" s="159"/>
      <c r="K64" s="159"/>
      <c r="L64" s="167"/>
    </row>
    <row r="65" spans="1:11" ht="18.75" x14ac:dyDescent="0.25">
      <c r="A65" s="24" t="s">
        <v>20</v>
      </c>
      <c r="B65" s="34" t="s">
        <v>298</v>
      </c>
      <c r="C65" s="210">
        <v>474321.859</v>
      </c>
      <c r="D65" s="215">
        <v>521479.11599999998</v>
      </c>
      <c r="E65" s="215">
        <v>576095.96100000001</v>
      </c>
      <c r="F65" s="211">
        <v>640370.00100000005</v>
      </c>
      <c r="G65" s="211">
        <v>712743.92799999996</v>
      </c>
    </row>
    <row r="66" spans="1:11" x14ac:dyDescent="0.25">
      <c r="A66" s="33" t="s">
        <v>21</v>
      </c>
      <c r="B66" s="26" t="s">
        <v>60</v>
      </c>
      <c r="C66" s="212">
        <v>465.815</v>
      </c>
      <c r="D66" s="213">
        <v>548.98699999999997</v>
      </c>
      <c r="E66" s="213">
        <v>486.166</v>
      </c>
      <c r="F66" s="214">
        <v>603.59</v>
      </c>
      <c r="G66" s="214">
        <v>1875.896</v>
      </c>
    </row>
    <row r="67" spans="1:11" x14ac:dyDescent="0.25">
      <c r="A67" s="33" t="s">
        <v>23</v>
      </c>
      <c r="B67" s="26" t="s">
        <v>61</v>
      </c>
      <c r="C67" s="39">
        <v>86678.104999999996</v>
      </c>
      <c r="D67" s="213">
        <v>97816.186000000002</v>
      </c>
      <c r="E67" s="213">
        <v>102351.382</v>
      </c>
      <c r="F67" s="214">
        <v>114597.83900000001</v>
      </c>
      <c r="G67" s="214">
        <v>129954.989</v>
      </c>
    </row>
    <row r="68" spans="1:11" x14ac:dyDescent="0.25">
      <c r="A68" s="33" t="s">
        <v>25</v>
      </c>
      <c r="B68" s="26" t="s">
        <v>62</v>
      </c>
      <c r="C68" s="39">
        <v>20979.555</v>
      </c>
      <c r="D68" s="213">
        <v>22828.655999999999</v>
      </c>
      <c r="E68" s="213">
        <v>26376.293000000001</v>
      </c>
      <c r="F68" s="214">
        <v>33131.74</v>
      </c>
      <c r="G68" s="214">
        <v>35477.881000000001</v>
      </c>
    </row>
    <row r="69" spans="1:11" x14ac:dyDescent="0.25">
      <c r="A69" s="33" t="s">
        <v>27</v>
      </c>
      <c r="B69" s="26" t="s">
        <v>63</v>
      </c>
      <c r="C69" s="39">
        <v>104469.401</v>
      </c>
      <c r="D69" s="213">
        <v>118274.152</v>
      </c>
      <c r="E69" s="213">
        <v>125247.769</v>
      </c>
      <c r="F69" s="214">
        <v>143446.43</v>
      </c>
      <c r="G69" s="214">
        <v>157230.99400000001</v>
      </c>
    </row>
    <row r="70" spans="1:11" x14ac:dyDescent="0.25">
      <c r="A70" s="33" t="s">
        <v>29</v>
      </c>
      <c r="B70" s="26" t="s">
        <v>64</v>
      </c>
      <c r="C70" s="39">
        <v>147035.64300000001</v>
      </c>
      <c r="D70" s="213">
        <v>159643.16099999999</v>
      </c>
      <c r="E70" s="213">
        <v>183616.76</v>
      </c>
      <c r="F70" s="214">
        <v>199394.52600000001</v>
      </c>
      <c r="G70" s="214">
        <v>228006.628</v>
      </c>
    </row>
    <row r="71" spans="1:11" x14ac:dyDescent="0.25">
      <c r="A71" s="33" t="s">
        <v>31</v>
      </c>
      <c r="B71" s="26" t="s">
        <v>65</v>
      </c>
      <c r="C71" s="39">
        <v>4942.5290000000005</v>
      </c>
      <c r="D71" s="213">
        <v>5571.4359999999997</v>
      </c>
      <c r="E71" s="213">
        <v>6133.768</v>
      </c>
      <c r="F71" s="214">
        <v>6705.8280000000004</v>
      </c>
      <c r="G71" s="214">
        <v>7182.4769999999999</v>
      </c>
    </row>
    <row r="72" spans="1:11" x14ac:dyDescent="0.25">
      <c r="A72" s="33" t="s">
        <v>33</v>
      </c>
      <c r="B72" s="26" t="s">
        <v>67</v>
      </c>
      <c r="C72" s="39">
        <v>109750.811</v>
      </c>
      <c r="D72" s="213">
        <v>116796.538</v>
      </c>
      <c r="E72" s="213">
        <v>131883.823</v>
      </c>
      <c r="F72" s="214">
        <v>142490.04800000001</v>
      </c>
      <c r="G72" s="214">
        <v>153015.06299999999</v>
      </c>
    </row>
    <row r="73" spans="1:11" x14ac:dyDescent="0.25">
      <c r="A73" s="24" t="s">
        <v>36</v>
      </c>
      <c r="B73" s="34" t="s">
        <v>37</v>
      </c>
      <c r="C73" s="216">
        <v>426893.614</v>
      </c>
      <c r="D73" s="217">
        <v>539994.47300000023</v>
      </c>
      <c r="E73" s="217">
        <v>561845.80900000001</v>
      </c>
      <c r="F73" s="211">
        <v>831089.69999999984</v>
      </c>
      <c r="G73" s="211">
        <v>1046830.147</v>
      </c>
    </row>
    <row r="74" spans="1:11" x14ac:dyDescent="0.25">
      <c r="A74" s="12"/>
      <c r="B74" s="14" t="s">
        <v>68</v>
      </c>
      <c r="C74" s="42"/>
      <c r="D74" s="42"/>
      <c r="E74" s="42"/>
      <c r="F74" s="42"/>
      <c r="G74" s="42"/>
    </row>
    <row r="75" spans="1:11" ht="31.5" x14ac:dyDescent="0.25">
      <c r="A75" s="12"/>
      <c r="B75" s="127" t="s">
        <v>69</v>
      </c>
      <c r="C75" s="128">
        <v>53383.546999999999</v>
      </c>
      <c r="D75" s="128">
        <v>58160.334000000003</v>
      </c>
      <c r="E75" s="128">
        <v>62968</v>
      </c>
      <c r="F75" s="128">
        <v>69394</v>
      </c>
      <c r="G75" s="128">
        <v>76935</v>
      </c>
      <c r="J75" s="159"/>
      <c r="K75" s="159"/>
    </row>
    <row r="76" spans="1:11" ht="18.75" x14ac:dyDescent="0.25">
      <c r="A76" s="15" t="s">
        <v>271</v>
      </c>
      <c r="C76" s="5"/>
    </row>
    <row r="77" spans="1:11" ht="18.75" x14ac:dyDescent="0.25">
      <c r="A77" s="205" t="s">
        <v>295</v>
      </c>
    </row>
    <row r="78" spans="1:11" ht="18.75" x14ac:dyDescent="0.25">
      <c r="A78" s="207"/>
      <c r="B78" s="208"/>
      <c r="C78" s="208"/>
      <c r="D78" s="206"/>
      <c r="E78" s="206"/>
    </row>
  </sheetData>
  <mergeCells count="3">
    <mergeCell ref="A1:B1"/>
    <mergeCell ref="A2:B2"/>
    <mergeCell ref="A33:B3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74" sqref="A74"/>
    </sheetView>
  </sheetViews>
  <sheetFormatPr defaultRowHeight="15.75" x14ac:dyDescent="0.25"/>
  <cols>
    <col min="1" max="1" width="31.5703125" style="4" customWidth="1"/>
    <col min="2" max="3" width="14.140625" style="4" bestFit="1" customWidth="1"/>
    <col min="4" max="4" width="12.7109375" style="4" bestFit="1" customWidth="1"/>
    <col min="5" max="5" width="14.140625" style="4" customWidth="1"/>
    <col min="6" max="6" width="15.140625" style="4" customWidth="1"/>
    <col min="7" max="7" width="15.42578125" style="4" customWidth="1"/>
    <col min="8" max="8" width="15.7109375" style="4" customWidth="1"/>
    <col min="9" max="16384" width="9.140625" style="4"/>
  </cols>
  <sheetData>
    <row r="1" spans="1:8" ht="33" customHeight="1" x14ac:dyDescent="0.25">
      <c r="A1" s="44" t="s">
        <v>256</v>
      </c>
    </row>
    <row r="2" spans="1:8" ht="30" customHeight="1" x14ac:dyDescent="0.25">
      <c r="A2" s="228" t="s">
        <v>260</v>
      </c>
      <c r="B2" s="229"/>
      <c r="C2" s="229"/>
      <c r="D2" s="229"/>
      <c r="E2" s="229"/>
      <c r="F2" s="229"/>
      <c r="G2" s="229"/>
      <c r="H2" s="229"/>
    </row>
    <row r="3" spans="1:8" x14ac:dyDescent="0.25">
      <c r="A3" s="230"/>
      <c r="B3" s="231" t="s">
        <v>41</v>
      </c>
      <c r="C3" s="231" t="s">
        <v>108</v>
      </c>
      <c r="D3" s="231"/>
      <c r="E3" s="231"/>
      <c r="F3" s="231"/>
      <c r="G3" s="231"/>
      <c r="H3" s="231"/>
    </row>
    <row r="4" spans="1:8" ht="47.25" x14ac:dyDescent="0.25">
      <c r="A4" s="230"/>
      <c r="B4" s="231"/>
      <c r="C4" s="124" t="s">
        <v>42</v>
      </c>
      <c r="D4" s="124" t="s">
        <v>43</v>
      </c>
      <c r="E4" s="124" t="s">
        <v>44</v>
      </c>
      <c r="F4" s="124" t="s">
        <v>45</v>
      </c>
      <c r="G4" s="124" t="s">
        <v>46</v>
      </c>
      <c r="H4" s="124" t="s">
        <v>47</v>
      </c>
    </row>
    <row r="5" spans="1:8" x14ac:dyDescent="0.25">
      <c r="A5" s="54"/>
      <c r="B5" s="226" t="s">
        <v>107</v>
      </c>
      <c r="C5" s="227"/>
      <c r="D5" s="227"/>
      <c r="E5" s="227"/>
      <c r="F5" s="227"/>
      <c r="G5" s="227"/>
      <c r="H5" s="227"/>
    </row>
    <row r="6" spans="1:8" ht="53.25" customHeight="1" x14ac:dyDescent="0.25">
      <c r="A6" s="129" t="s">
        <v>109</v>
      </c>
      <c r="B6" s="125">
        <v>202097400</v>
      </c>
      <c r="C6" s="125">
        <v>96000500</v>
      </c>
      <c r="D6" s="125">
        <v>31946611</v>
      </c>
      <c r="E6" s="125">
        <v>48782026</v>
      </c>
      <c r="F6" s="125">
        <v>16852336</v>
      </c>
      <c r="G6" s="125">
        <v>5043484</v>
      </c>
      <c r="H6" s="125">
        <v>3472443</v>
      </c>
    </row>
    <row r="7" spans="1:8" ht="47.25" x14ac:dyDescent="0.25">
      <c r="A7" s="130" t="s">
        <v>112</v>
      </c>
      <c r="B7" s="126">
        <v>6900631</v>
      </c>
      <c r="C7" s="126">
        <v>-351789</v>
      </c>
      <c r="D7" s="126">
        <v>1240202</v>
      </c>
      <c r="E7" s="126">
        <v>1831859</v>
      </c>
      <c r="F7" s="126">
        <v>1417658</v>
      </c>
      <c r="G7" s="126">
        <v>1458273</v>
      </c>
      <c r="H7" s="126">
        <v>1304428</v>
      </c>
    </row>
    <row r="8" spans="1:8" ht="63" x14ac:dyDescent="0.25">
      <c r="A8" s="130" t="s">
        <v>113</v>
      </c>
      <c r="B8" s="126">
        <v>14579753</v>
      </c>
      <c r="C8" s="126">
        <v>5568029</v>
      </c>
      <c r="D8" s="126">
        <v>2971035</v>
      </c>
      <c r="E8" s="126">
        <v>4536728</v>
      </c>
      <c r="F8" s="126">
        <v>943731</v>
      </c>
      <c r="G8" s="126">
        <v>282435</v>
      </c>
      <c r="H8" s="126">
        <v>277795</v>
      </c>
    </row>
    <row r="9" spans="1:8" ht="47.25" x14ac:dyDescent="0.25">
      <c r="A9" s="130" t="s">
        <v>110</v>
      </c>
      <c r="B9" s="126">
        <f t="shared" ref="B9:H9" si="0">B10-B6-B7-B8</f>
        <v>512600</v>
      </c>
      <c r="C9" s="126">
        <f t="shared" si="0"/>
        <v>2147578</v>
      </c>
      <c r="D9" s="126">
        <f t="shared" si="0"/>
        <v>-930313</v>
      </c>
      <c r="E9" s="126">
        <f t="shared" si="0"/>
        <v>320889</v>
      </c>
      <c r="F9" s="126">
        <f t="shared" si="0"/>
        <v>534698</v>
      </c>
      <c r="G9" s="126">
        <f t="shared" si="0"/>
        <v>-897706</v>
      </c>
      <c r="H9" s="126">
        <f t="shared" si="0"/>
        <v>-662546</v>
      </c>
    </row>
    <row r="10" spans="1:8" ht="47.25" x14ac:dyDescent="0.25">
      <c r="A10" s="129" t="s">
        <v>111</v>
      </c>
      <c r="B10" s="125">
        <v>224090384</v>
      </c>
      <c r="C10" s="125">
        <v>103364318</v>
      </c>
      <c r="D10" s="125">
        <v>35227535</v>
      </c>
      <c r="E10" s="125">
        <v>55471502</v>
      </c>
      <c r="F10" s="125">
        <v>19748423</v>
      </c>
      <c r="G10" s="125">
        <v>5886486</v>
      </c>
      <c r="H10" s="125">
        <v>4392120</v>
      </c>
    </row>
    <row r="11" spans="1:8" x14ac:dyDescent="0.25">
      <c r="A11" s="45"/>
      <c r="B11" s="51"/>
      <c r="C11" s="51"/>
      <c r="D11" s="51"/>
      <c r="E11" s="51"/>
      <c r="F11" s="51"/>
      <c r="G11" s="51"/>
      <c r="H11" s="51"/>
    </row>
    <row r="12" spans="1:8" x14ac:dyDescent="0.25">
      <c r="A12" s="17"/>
      <c r="B12" s="226" t="s">
        <v>114</v>
      </c>
      <c r="C12" s="227"/>
      <c r="D12" s="227"/>
      <c r="E12" s="227"/>
      <c r="F12" s="227"/>
      <c r="G12" s="227"/>
      <c r="H12" s="227"/>
    </row>
    <row r="13" spans="1:8" ht="47.25" x14ac:dyDescent="0.25">
      <c r="A13" s="129" t="s">
        <v>109</v>
      </c>
      <c r="B13" s="125">
        <v>224090384</v>
      </c>
      <c r="C13" s="125">
        <v>103364318</v>
      </c>
      <c r="D13" s="125">
        <v>35227535</v>
      </c>
      <c r="E13" s="125">
        <v>55471502</v>
      </c>
      <c r="F13" s="125">
        <v>19748423</v>
      </c>
      <c r="G13" s="125">
        <v>5886486</v>
      </c>
      <c r="H13" s="125">
        <v>4392120</v>
      </c>
    </row>
    <row r="14" spans="1:8" ht="47.25" x14ac:dyDescent="0.25">
      <c r="A14" s="130" t="s">
        <v>112</v>
      </c>
      <c r="B14" s="126">
        <v>7568024</v>
      </c>
      <c r="C14" s="126">
        <v>-512063</v>
      </c>
      <c r="D14" s="126">
        <v>1318359</v>
      </c>
      <c r="E14" s="126">
        <v>2237915</v>
      </c>
      <c r="F14" s="126">
        <v>1524923</v>
      </c>
      <c r="G14" s="126">
        <v>1516991</v>
      </c>
      <c r="H14" s="126">
        <v>1481900</v>
      </c>
    </row>
    <row r="15" spans="1:8" ht="63" x14ac:dyDescent="0.25">
      <c r="A15" s="130" t="s">
        <v>113</v>
      </c>
      <c r="B15" s="126">
        <v>22537415</v>
      </c>
      <c r="C15" s="126">
        <v>12517419</v>
      </c>
      <c r="D15" s="126">
        <v>4130983</v>
      </c>
      <c r="E15" s="126">
        <v>4587493</v>
      </c>
      <c r="F15" s="126">
        <v>776113</v>
      </c>
      <c r="G15" s="126">
        <v>231339</v>
      </c>
      <c r="H15" s="126">
        <v>294068</v>
      </c>
    </row>
    <row r="16" spans="1:8" ht="47.25" x14ac:dyDescent="0.25">
      <c r="A16" s="130" t="s">
        <v>110</v>
      </c>
      <c r="B16" s="126">
        <f t="shared" ref="B16:H16" si="1">B17-B13-B14-B15</f>
        <v>2066180</v>
      </c>
      <c r="C16" s="126">
        <f t="shared" si="1"/>
        <v>3154327</v>
      </c>
      <c r="D16" s="126">
        <f t="shared" si="1"/>
        <v>-1294393</v>
      </c>
      <c r="E16" s="126">
        <f t="shared" si="1"/>
        <v>292782</v>
      </c>
      <c r="F16" s="126">
        <f t="shared" si="1"/>
        <v>824646</v>
      </c>
      <c r="G16" s="126">
        <f t="shared" si="1"/>
        <v>-547766</v>
      </c>
      <c r="H16" s="126">
        <f t="shared" si="1"/>
        <v>-363417</v>
      </c>
    </row>
    <row r="17" spans="1:8" ht="47.25" x14ac:dyDescent="0.25">
      <c r="A17" s="129" t="s">
        <v>111</v>
      </c>
      <c r="B17" s="125">
        <v>256262003</v>
      </c>
      <c r="C17" s="125">
        <v>118524001</v>
      </c>
      <c r="D17" s="125">
        <v>39382484</v>
      </c>
      <c r="E17" s="125">
        <v>62589692</v>
      </c>
      <c r="F17" s="125">
        <v>22874105</v>
      </c>
      <c r="G17" s="125">
        <v>7087050</v>
      </c>
      <c r="H17" s="125">
        <v>5804671</v>
      </c>
    </row>
    <row r="18" spans="1:8" x14ac:dyDescent="0.25">
      <c r="A18" s="45"/>
      <c r="B18" s="51"/>
      <c r="C18" s="51"/>
      <c r="D18" s="51"/>
      <c r="E18" s="51"/>
      <c r="F18" s="51"/>
      <c r="G18" s="51"/>
      <c r="H18" s="51"/>
    </row>
    <row r="19" spans="1:8" x14ac:dyDescent="0.25">
      <c r="A19" s="17"/>
      <c r="B19" s="226" t="s">
        <v>115</v>
      </c>
      <c r="C19" s="227"/>
      <c r="D19" s="227"/>
      <c r="E19" s="227"/>
      <c r="F19" s="227"/>
      <c r="G19" s="227"/>
      <c r="H19" s="227"/>
    </row>
    <row r="20" spans="1:8" ht="47.25" x14ac:dyDescent="0.25">
      <c r="A20" s="129" t="s">
        <v>109</v>
      </c>
      <c r="B20" s="125">
        <v>256262003</v>
      </c>
      <c r="C20" s="125">
        <v>118524001</v>
      </c>
      <c r="D20" s="125">
        <v>39382484</v>
      </c>
      <c r="E20" s="125">
        <v>62589692</v>
      </c>
      <c r="F20" s="125">
        <v>22874105</v>
      </c>
      <c r="G20" s="125">
        <v>7087050</v>
      </c>
      <c r="H20" s="125">
        <v>5804671</v>
      </c>
    </row>
    <row r="21" spans="1:8" ht="47.25" x14ac:dyDescent="0.25">
      <c r="A21" s="130" t="s">
        <v>112</v>
      </c>
      <c r="B21" s="126">
        <v>7817620</v>
      </c>
      <c r="C21" s="126">
        <v>-124259</v>
      </c>
      <c r="D21" s="126">
        <v>1495748</v>
      </c>
      <c r="E21" s="126">
        <v>1860585</v>
      </c>
      <c r="F21" s="126">
        <v>1257880</v>
      </c>
      <c r="G21" s="126">
        <v>1667906</v>
      </c>
      <c r="H21" s="126">
        <v>1659759</v>
      </c>
    </row>
    <row r="22" spans="1:8" ht="63" x14ac:dyDescent="0.25">
      <c r="A22" s="130" t="s">
        <v>113</v>
      </c>
      <c r="B22" s="126">
        <v>9873929</v>
      </c>
      <c r="C22" s="126">
        <v>4266864</v>
      </c>
      <c r="D22" s="126">
        <v>1697385</v>
      </c>
      <c r="E22" s="126">
        <v>2697616</v>
      </c>
      <c r="F22" s="126">
        <v>709097</v>
      </c>
      <c r="G22" s="126">
        <v>219699</v>
      </c>
      <c r="H22" s="126">
        <v>283268</v>
      </c>
    </row>
    <row r="23" spans="1:8" ht="47.25" x14ac:dyDescent="0.25">
      <c r="A23" s="130" t="s">
        <v>110</v>
      </c>
      <c r="B23" s="126">
        <v>2008187</v>
      </c>
      <c r="C23" s="126">
        <v>-2511364</v>
      </c>
      <c r="D23" s="126">
        <v>3514530</v>
      </c>
      <c r="E23" s="126">
        <v>976014</v>
      </c>
      <c r="F23" s="126">
        <v>1031260</v>
      </c>
      <c r="G23" s="126">
        <v>-548427</v>
      </c>
      <c r="H23" s="126">
        <v>-453825</v>
      </c>
    </row>
    <row r="24" spans="1:8" ht="47.25" x14ac:dyDescent="0.25">
      <c r="A24" s="129" t="s">
        <v>111</v>
      </c>
      <c r="B24" s="125">
        <v>275961739</v>
      </c>
      <c r="C24" s="125">
        <v>120155242</v>
      </c>
      <c r="D24" s="125">
        <v>46090147</v>
      </c>
      <c r="E24" s="125">
        <v>68123907</v>
      </c>
      <c r="F24" s="125">
        <v>25872342</v>
      </c>
      <c r="G24" s="125">
        <v>8426228</v>
      </c>
      <c r="H24" s="125">
        <v>7293873</v>
      </c>
    </row>
    <row r="25" spans="1:8" x14ac:dyDescent="0.25">
      <c r="A25" s="45"/>
      <c r="B25" s="51"/>
      <c r="C25" s="51"/>
      <c r="D25" s="51"/>
      <c r="E25" s="51"/>
      <c r="F25" s="51"/>
      <c r="G25" s="51"/>
      <c r="H25" s="51"/>
    </row>
    <row r="26" spans="1:8" x14ac:dyDescent="0.25">
      <c r="A26" s="17"/>
      <c r="B26" s="226" t="s">
        <v>116</v>
      </c>
      <c r="C26" s="227"/>
      <c r="D26" s="227"/>
      <c r="E26" s="227"/>
      <c r="F26" s="227"/>
      <c r="G26" s="227"/>
      <c r="H26" s="227"/>
    </row>
    <row r="27" spans="1:8" ht="47.25" x14ac:dyDescent="0.25">
      <c r="A27" s="129" t="s">
        <v>109</v>
      </c>
      <c r="B27" s="125">
        <v>275961739</v>
      </c>
      <c r="C27" s="125">
        <v>120155242</v>
      </c>
      <c r="D27" s="125">
        <v>46090147</v>
      </c>
      <c r="E27" s="125">
        <v>68123907</v>
      </c>
      <c r="F27" s="125">
        <v>25872342</v>
      </c>
      <c r="G27" s="125">
        <v>8426228</v>
      </c>
      <c r="H27" s="125">
        <v>7293873</v>
      </c>
    </row>
    <row r="28" spans="1:8" ht="47.25" x14ac:dyDescent="0.25">
      <c r="A28" s="130" t="s">
        <v>112</v>
      </c>
      <c r="B28" s="126">
        <v>7370997</v>
      </c>
      <c r="C28" s="126">
        <v>40462</v>
      </c>
      <c r="D28" s="126">
        <v>1284317</v>
      </c>
      <c r="E28" s="126">
        <v>1897776</v>
      </c>
      <c r="F28" s="126">
        <v>1215435</v>
      </c>
      <c r="G28" s="126">
        <v>1309820</v>
      </c>
      <c r="H28" s="126">
        <v>1623188</v>
      </c>
    </row>
    <row r="29" spans="1:8" ht="63" x14ac:dyDescent="0.25">
      <c r="A29" s="130" t="s">
        <v>113</v>
      </c>
      <c r="B29" s="126">
        <v>16125647</v>
      </c>
      <c r="C29" s="126">
        <v>6127917</v>
      </c>
      <c r="D29" s="126">
        <v>2120147</v>
      </c>
      <c r="E29" s="126">
        <v>3133700</v>
      </c>
      <c r="F29" s="126">
        <v>3182298</v>
      </c>
      <c r="G29" s="126">
        <v>1036426</v>
      </c>
      <c r="H29" s="126">
        <v>525159</v>
      </c>
    </row>
    <row r="30" spans="1:8" ht="47.25" x14ac:dyDescent="0.25">
      <c r="A30" s="130" t="s">
        <v>110</v>
      </c>
      <c r="B30" s="126">
        <v>1024173</v>
      </c>
      <c r="C30" s="126">
        <v>5113164</v>
      </c>
      <c r="D30" s="126">
        <v>-2566038</v>
      </c>
      <c r="E30" s="126">
        <v>-1558200</v>
      </c>
      <c r="F30" s="126">
        <v>-1309248</v>
      </c>
      <c r="G30" s="126">
        <v>932668</v>
      </c>
      <c r="H30" s="126">
        <v>411826</v>
      </c>
    </row>
    <row r="31" spans="1:8" ht="47.25" x14ac:dyDescent="0.25">
      <c r="A31" s="129" t="s">
        <v>111</v>
      </c>
      <c r="B31" s="125">
        <v>300482556</v>
      </c>
      <c r="C31" s="125">
        <v>131436785</v>
      </c>
      <c r="D31" s="125">
        <v>46928573</v>
      </c>
      <c r="E31" s="125">
        <v>71597183</v>
      </c>
      <c r="F31" s="125">
        <v>28960827</v>
      </c>
      <c r="G31" s="125">
        <v>11705142</v>
      </c>
      <c r="H31" s="125">
        <v>9854046</v>
      </c>
    </row>
    <row r="32" spans="1:8" x14ac:dyDescent="0.25">
      <c r="A32" s="46"/>
      <c r="B32" s="52"/>
      <c r="C32" s="52"/>
      <c r="D32" s="52"/>
      <c r="E32" s="52"/>
      <c r="F32" s="52"/>
      <c r="G32" s="52"/>
      <c r="H32" s="52"/>
    </row>
    <row r="33" spans="1:8" x14ac:dyDescent="0.25">
      <c r="A33" s="17"/>
      <c r="B33" s="226" t="s">
        <v>117</v>
      </c>
      <c r="C33" s="227"/>
      <c r="D33" s="227"/>
      <c r="E33" s="227"/>
      <c r="F33" s="227"/>
      <c r="G33" s="227"/>
      <c r="H33" s="227"/>
    </row>
    <row r="34" spans="1:8" ht="47.25" x14ac:dyDescent="0.25">
      <c r="A34" s="129" t="s">
        <v>109</v>
      </c>
      <c r="B34" s="125">
        <v>300482556</v>
      </c>
      <c r="C34" s="125">
        <v>131436785</v>
      </c>
      <c r="D34" s="125">
        <v>46928573</v>
      </c>
      <c r="E34" s="125">
        <v>71597183</v>
      </c>
      <c r="F34" s="125">
        <v>28960827</v>
      </c>
      <c r="G34" s="125">
        <v>11705142</v>
      </c>
      <c r="H34" s="125">
        <v>9854046</v>
      </c>
    </row>
    <row r="35" spans="1:8" ht="47.25" x14ac:dyDescent="0.25">
      <c r="A35" s="130" t="s">
        <v>112</v>
      </c>
      <c r="B35" s="126">
        <v>6197312</v>
      </c>
      <c r="C35" s="126">
        <v>123010</v>
      </c>
      <c r="D35" s="126">
        <v>1211191</v>
      </c>
      <c r="E35" s="126">
        <v>1907831</v>
      </c>
      <c r="F35" s="126">
        <v>824186</v>
      </c>
      <c r="G35" s="126">
        <v>595659</v>
      </c>
      <c r="H35" s="126">
        <v>1535435</v>
      </c>
    </row>
    <row r="36" spans="1:8" ht="63" x14ac:dyDescent="0.25">
      <c r="A36" s="130" t="s">
        <v>113</v>
      </c>
      <c r="B36" s="126">
        <v>10105279</v>
      </c>
      <c r="C36" s="126">
        <v>-3943104</v>
      </c>
      <c r="D36" s="126">
        <v>1924071</v>
      </c>
      <c r="E36" s="126">
        <v>2935485</v>
      </c>
      <c r="F36" s="126">
        <v>5821126</v>
      </c>
      <c r="G36" s="126">
        <v>2352734</v>
      </c>
      <c r="H36" s="126">
        <v>1014967</v>
      </c>
    </row>
    <row r="37" spans="1:8" ht="47.25" x14ac:dyDescent="0.25">
      <c r="A37" s="130" t="s">
        <v>110</v>
      </c>
      <c r="B37" s="126">
        <v>5497690</v>
      </c>
      <c r="C37" s="126">
        <v>11147314</v>
      </c>
      <c r="D37" s="126">
        <v>-2468208</v>
      </c>
      <c r="E37" s="126">
        <v>-3014502</v>
      </c>
      <c r="F37" s="126">
        <v>1095109</v>
      </c>
      <c r="G37" s="126">
        <v>-1569472</v>
      </c>
      <c r="H37" s="126">
        <v>307449</v>
      </c>
    </row>
    <row r="38" spans="1:8" ht="47.25" x14ac:dyDescent="0.25">
      <c r="A38" s="129" t="s">
        <v>111</v>
      </c>
      <c r="B38" s="125">
        <v>322282837</v>
      </c>
      <c r="C38" s="125">
        <v>138764005</v>
      </c>
      <c r="D38" s="125">
        <v>47595627</v>
      </c>
      <c r="E38" s="125">
        <v>73425997</v>
      </c>
      <c r="F38" s="125">
        <v>36701248</v>
      </c>
      <c r="G38" s="125">
        <v>13084063</v>
      </c>
      <c r="H38" s="125">
        <v>12711897</v>
      </c>
    </row>
    <row r="39" spans="1:8" x14ac:dyDescent="0.25">
      <c r="A39" s="46"/>
      <c r="B39" s="52"/>
      <c r="C39" s="52"/>
      <c r="D39" s="52"/>
      <c r="E39" s="52"/>
      <c r="F39" s="52"/>
      <c r="G39" s="52"/>
      <c r="H39" s="52"/>
    </row>
    <row r="40" spans="1:8" x14ac:dyDescent="0.25">
      <c r="A40" s="17"/>
      <c r="B40" s="226" t="s">
        <v>118</v>
      </c>
      <c r="C40" s="227"/>
      <c r="D40" s="227"/>
      <c r="E40" s="227"/>
      <c r="F40" s="227"/>
      <c r="G40" s="227"/>
      <c r="H40" s="227"/>
    </row>
    <row r="41" spans="1:8" ht="47.25" x14ac:dyDescent="0.25">
      <c r="A41" s="129" t="s">
        <v>109</v>
      </c>
      <c r="B41" s="125">
        <v>322282837</v>
      </c>
      <c r="C41" s="125">
        <v>138764005</v>
      </c>
      <c r="D41" s="125">
        <v>47595627</v>
      </c>
      <c r="E41" s="125">
        <v>73425997</v>
      </c>
      <c r="F41" s="125">
        <v>36701248</v>
      </c>
      <c r="G41" s="125">
        <v>13084063</v>
      </c>
      <c r="H41" s="125">
        <v>12711897</v>
      </c>
    </row>
    <row r="42" spans="1:8" ht="47.25" x14ac:dyDescent="0.25">
      <c r="A42" s="130" t="s">
        <v>112</v>
      </c>
      <c r="B42" s="126">
        <v>6637723</v>
      </c>
      <c r="C42" s="126">
        <v>11345</v>
      </c>
      <c r="D42" s="126">
        <v>1372986</v>
      </c>
      <c r="E42" s="126">
        <v>2264445</v>
      </c>
      <c r="F42" s="126">
        <v>1023410</v>
      </c>
      <c r="G42" s="126">
        <v>769891</v>
      </c>
      <c r="H42" s="126">
        <v>1195647</v>
      </c>
    </row>
    <row r="43" spans="1:8" ht="63" x14ac:dyDescent="0.25">
      <c r="A43" s="130" t="s">
        <v>113</v>
      </c>
      <c r="B43" s="126">
        <v>3136012</v>
      </c>
      <c r="C43" s="126">
        <v>-4162920</v>
      </c>
      <c r="D43" s="126">
        <v>3141311</v>
      </c>
      <c r="E43" s="126">
        <v>4846116</v>
      </c>
      <c r="F43" s="126">
        <v>-807427</v>
      </c>
      <c r="G43" s="126">
        <v>-287849</v>
      </c>
      <c r="H43" s="126">
        <v>406781</v>
      </c>
    </row>
    <row r="44" spans="1:8" ht="47.25" x14ac:dyDescent="0.25">
      <c r="A44" s="130" t="s">
        <v>110</v>
      </c>
      <c r="B44" s="126">
        <v>4422718</v>
      </c>
      <c r="C44" s="126">
        <v>7603900</v>
      </c>
      <c r="D44" s="126">
        <v>-2804512</v>
      </c>
      <c r="E44" s="126">
        <v>-2431106</v>
      </c>
      <c r="F44" s="126">
        <v>1061220</v>
      </c>
      <c r="G44" s="126">
        <v>342254</v>
      </c>
      <c r="H44" s="126">
        <v>650961</v>
      </c>
    </row>
    <row r="45" spans="1:8" ht="47.25" x14ac:dyDescent="0.25">
      <c r="A45" s="129" t="s">
        <v>111</v>
      </c>
      <c r="B45" s="125">
        <v>336479290</v>
      </c>
      <c r="C45" s="125">
        <v>142216330</v>
      </c>
      <c r="D45" s="125">
        <v>49305412</v>
      </c>
      <c r="E45" s="125">
        <v>78105452</v>
      </c>
      <c r="F45" s="125">
        <v>37978451</v>
      </c>
      <c r="G45" s="125">
        <v>13908359</v>
      </c>
      <c r="H45" s="125">
        <v>14965286</v>
      </c>
    </row>
    <row r="46" spans="1:8" x14ac:dyDescent="0.25">
      <c r="A46" s="46"/>
      <c r="B46" s="53"/>
      <c r="C46" s="53"/>
      <c r="D46" s="53"/>
      <c r="E46" s="53"/>
      <c r="F46" s="53"/>
      <c r="G46" s="53"/>
      <c r="H46" s="53"/>
    </row>
    <row r="47" spans="1:8" x14ac:dyDescent="0.25">
      <c r="A47" s="17"/>
      <c r="B47" s="226" t="s">
        <v>121</v>
      </c>
      <c r="C47" s="227"/>
      <c r="D47" s="227"/>
      <c r="E47" s="227"/>
      <c r="F47" s="227"/>
      <c r="G47" s="227"/>
      <c r="H47" s="227"/>
    </row>
    <row r="48" spans="1:8" ht="47.25" x14ac:dyDescent="0.25">
      <c r="A48" s="129" t="s">
        <v>109</v>
      </c>
      <c r="B48" s="125">
        <v>336479290</v>
      </c>
      <c r="C48" s="125">
        <v>142216330</v>
      </c>
      <c r="D48" s="125">
        <v>49305412</v>
      </c>
      <c r="E48" s="125">
        <v>78105452</v>
      </c>
      <c r="F48" s="125">
        <v>37978451</v>
      </c>
      <c r="G48" s="125">
        <v>13908359</v>
      </c>
      <c r="H48" s="125">
        <v>14965286</v>
      </c>
    </row>
    <row r="49" spans="1:8" ht="47.25" x14ac:dyDescent="0.25">
      <c r="A49" s="130" t="s">
        <v>112</v>
      </c>
      <c r="B49" s="126">
        <v>7298436</v>
      </c>
      <c r="C49" s="126">
        <v>-9940</v>
      </c>
      <c r="D49" s="126">
        <v>1087977.2111449034</v>
      </c>
      <c r="E49" s="126">
        <v>2941348.6766132978</v>
      </c>
      <c r="F49" s="126">
        <v>1459718.903805702</v>
      </c>
      <c r="G49" s="126">
        <v>1012375.9747701829</v>
      </c>
      <c r="H49" s="126">
        <v>806956</v>
      </c>
    </row>
    <row r="50" spans="1:8" ht="63" x14ac:dyDescent="0.25">
      <c r="A50" s="130" t="s">
        <v>113</v>
      </c>
      <c r="B50" s="126">
        <v>5002350</v>
      </c>
      <c r="C50" s="126">
        <v>-2275461</v>
      </c>
      <c r="D50" s="126">
        <v>2415965</v>
      </c>
      <c r="E50" s="126">
        <v>3827167</v>
      </c>
      <c r="F50" s="126">
        <v>417763</v>
      </c>
      <c r="G50" s="126">
        <v>152992</v>
      </c>
      <c r="H50" s="126">
        <v>463924</v>
      </c>
    </row>
    <row r="51" spans="1:8" ht="47.25" x14ac:dyDescent="0.25">
      <c r="A51" s="130" t="s">
        <v>110</v>
      </c>
      <c r="B51" s="126">
        <v>1258501</v>
      </c>
      <c r="C51" s="126">
        <v>1362903</v>
      </c>
      <c r="D51" s="126">
        <v>205101.78885509633</v>
      </c>
      <c r="E51" s="126">
        <v>-2336230.6766132978</v>
      </c>
      <c r="F51" s="126">
        <v>1370856.096194298</v>
      </c>
      <c r="G51" s="126">
        <v>-44345.97477018286</v>
      </c>
      <c r="H51" s="126">
        <v>700216</v>
      </c>
    </row>
    <row r="52" spans="1:8" ht="47.25" x14ac:dyDescent="0.25">
      <c r="A52" s="129" t="s">
        <v>111</v>
      </c>
      <c r="B52" s="125">
        <v>350038577</v>
      </c>
      <c r="C52" s="125">
        <v>141293832</v>
      </c>
      <c r="D52" s="125">
        <v>53014456</v>
      </c>
      <c r="E52" s="125">
        <v>82537737</v>
      </c>
      <c r="F52" s="125">
        <v>41226789</v>
      </c>
      <c r="G52" s="125">
        <v>15029381</v>
      </c>
      <c r="H52" s="125">
        <v>16936382</v>
      </c>
    </row>
    <row r="53" spans="1:8" x14ac:dyDescent="0.25">
      <c r="A53" s="46"/>
      <c r="B53" s="52"/>
      <c r="C53" s="52"/>
      <c r="D53" s="52"/>
      <c r="E53" s="52"/>
      <c r="F53" s="52"/>
      <c r="G53" s="52"/>
      <c r="H53" s="52"/>
    </row>
    <row r="54" spans="1:8" x14ac:dyDescent="0.25">
      <c r="A54" s="17"/>
      <c r="B54" s="226" t="s">
        <v>120</v>
      </c>
      <c r="C54" s="227"/>
      <c r="D54" s="227"/>
      <c r="E54" s="227"/>
      <c r="F54" s="227"/>
      <c r="G54" s="227"/>
      <c r="H54" s="227"/>
    </row>
    <row r="55" spans="1:8" ht="47.25" x14ac:dyDescent="0.25">
      <c r="A55" s="129" t="s">
        <v>109</v>
      </c>
      <c r="B55" s="125">
        <v>350038577</v>
      </c>
      <c r="C55" s="125">
        <v>141293832</v>
      </c>
      <c r="D55" s="125">
        <v>53014456</v>
      </c>
      <c r="E55" s="125">
        <v>82537737</v>
      </c>
      <c r="F55" s="125">
        <v>41226789</v>
      </c>
      <c r="G55" s="125">
        <v>15029381</v>
      </c>
      <c r="H55" s="125">
        <v>16936382</v>
      </c>
    </row>
    <row r="56" spans="1:8" ht="47.25" x14ac:dyDescent="0.25">
      <c r="A56" s="130" t="s">
        <v>112</v>
      </c>
      <c r="B56" s="126">
        <f>SUM(C56:H56)</f>
        <v>7894440</v>
      </c>
      <c r="C56" s="126">
        <v>-72700</v>
      </c>
      <c r="D56" s="126">
        <v>1248832</v>
      </c>
      <c r="E56" s="126">
        <v>3104084</v>
      </c>
      <c r="F56" s="126">
        <v>1580467</v>
      </c>
      <c r="G56" s="126">
        <v>1049742</v>
      </c>
      <c r="H56" s="126">
        <v>984015</v>
      </c>
    </row>
    <row r="57" spans="1:8" ht="63" x14ac:dyDescent="0.25">
      <c r="A57" s="130" t="s">
        <v>113</v>
      </c>
      <c r="B57" s="126">
        <f>SUM(C57:H57)</f>
        <v>20858921</v>
      </c>
      <c r="C57" s="126">
        <v>5778918</v>
      </c>
      <c r="D57" s="126">
        <v>3451241</v>
      </c>
      <c r="E57" s="126">
        <v>5373207</v>
      </c>
      <c r="F57" s="126">
        <v>3673307</v>
      </c>
      <c r="G57" s="126">
        <v>1339118</v>
      </c>
      <c r="H57" s="126">
        <v>1243130</v>
      </c>
    </row>
    <row r="58" spans="1:8" ht="47.25" x14ac:dyDescent="0.25">
      <c r="A58" s="130" t="s">
        <v>110</v>
      </c>
      <c r="B58" s="126">
        <f>SUM(C58:H58)</f>
        <v>-7834840</v>
      </c>
      <c r="C58" s="126">
        <v>-382</v>
      </c>
      <c r="D58" s="126">
        <v>-541962</v>
      </c>
      <c r="E58" s="126">
        <v>-3002467</v>
      </c>
      <c r="F58" s="126">
        <v>-2344006</v>
      </c>
      <c r="G58" s="126">
        <v>-1510335</v>
      </c>
      <c r="H58" s="126">
        <v>-435688</v>
      </c>
    </row>
    <row r="59" spans="1:8" ht="47.25" x14ac:dyDescent="0.25">
      <c r="A59" s="129" t="s">
        <v>111</v>
      </c>
      <c r="B59" s="125">
        <f>SUM(C59:H59)</f>
        <v>370957098</v>
      </c>
      <c r="C59" s="125">
        <f>SUM(C55:C58)</f>
        <v>146999668</v>
      </c>
      <c r="D59" s="125">
        <f t="shared" ref="D59:H59" si="2">SUM(D55:D58)</f>
        <v>57172567</v>
      </c>
      <c r="E59" s="125">
        <f t="shared" si="2"/>
        <v>88012561</v>
      </c>
      <c r="F59" s="125">
        <f t="shared" si="2"/>
        <v>44136557</v>
      </c>
      <c r="G59" s="125">
        <f t="shared" si="2"/>
        <v>15907906</v>
      </c>
      <c r="H59" s="125">
        <f t="shared" si="2"/>
        <v>18727839</v>
      </c>
    </row>
    <row r="60" spans="1:8" x14ac:dyDescent="0.25">
      <c r="A60" s="46"/>
      <c r="B60" s="125"/>
      <c r="C60" s="16"/>
      <c r="D60" s="16"/>
      <c r="E60" s="16"/>
      <c r="F60" s="16"/>
      <c r="G60" s="16"/>
      <c r="H60" s="16"/>
    </row>
    <row r="61" spans="1:8" x14ac:dyDescent="0.25">
      <c r="A61" s="17"/>
      <c r="B61" s="226" t="s">
        <v>119</v>
      </c>
      <c r="C61" s="227"/>
      <c r="D61" s="227"/>
      <c r="E61" s="227"/>
      <c r="F61" s="227"/>
      <c r="G61" s="227"/>
      <c r="H61" s="227"/>
    </row>
    <row r="62" spans="1:8" ht="47.25" x14ac:dyDescent="0.25">
      <c r="A62" s="129" t="s">
        <v>109</v>
      </c>
      <c r="B62" s="125">
        <v>370957098</v>
      </c>
      <c r="C62" s="125">
        <v>146999668</v>
      </c>
      <c r="D62" s="125">
        <v>57172567</v>
      </c>
      <c r="E62" s="125">
        <v>88012561</v>
      </c>
      <c r="F62" s="125">
        <v>44136557</v>
      </c>
      <c r="G62" s="125">
        <v>15907906</v>
      </c>
      <c r="H62" s="125">
        <v>18727839</v>
      </c>
    </row>
    <row r="63" spans="1:8" ht="47.25" x14ac:dyDescent="0.25">
      <c r="A63" s="130" t="s">
        <v>112</v>
      </c>
      <c r="B63" s="126">
        <f>SUM(C63:H63)</f>
        <v>8108028.9627767354</v>
      </c>
      <c r="C63" s="126">
        <v>149023.83278686181</v>
      </c>
      <c r="D63" s="126">
        <v>1173221.093790187</v>
      </c>
      <c r="E63" s="126">
        <v>2438814.2615323476</v>
      </c>
      <c r="F63" s="126">
        <v>1937338.1312384279</v>
      </c>
      <c r="G63" s="126">
        <v>1203163.6840872648</v>
      </c>
      <c r="H63" s="126">
        <v>1206467.9593416452</v>
      </c>
    </row>
    <row r="64" spans="1:8" ht="63" x14ac:dyDescent="0.25">
      <c r="A64" s="130" t="s">
        <v>113</v>
      </c>
      <c r="B64" s="126">
        <f t="shared" ref="B64:B65" si="3">SUM(C64:H64)</f>
        <v>18063520</v>
      </c>
      <c r="C64" s="126">
        <v>5585987</v>
      </c>
      <c r="D64" s="126">
        <v>2858628</v>
      </c>
      <c r="E64" s="126">
        <v>4400628</v>
      </c>
      <c r="F64" s="126">
        <v>3133696</v>
      </c>
      <c r="G64" s="126">
        <v>1129461</v>
      </c>
      <c r="H64" s="126">
        <v>955120</v>
      </c>
    </row>
    <row r="65" spans="1:8" ht="47.25" x14ac:dyDescent="0.25">
      <c r="A65" s="130" t="s">
        <v>110</v>
      </c>
      <c r="B65" s="126">
        <f t="shared" si="3"/>
        <v>1622720.97945276</v>
      </c>
      <c r="C65" s="126">
        <v>1375804.1672131382</v>
      </c>
      <c r="D65" s="126">
        <v>-9400.0937901870348</v>
      </c>
      <c r="E65" s="126">
        <v>-111.31930285319686</v>
      </c>
      <c r="F65" s="126">
        <v>30331.868761572056</v>
      </c>
      <c r="G65" s="126">
        <v>162534.31591273518</v>
      </c>
      <c r="H65" s="126">
        <v>63562.040658354759</v>
      </c>
    </row>
    <row r="66" spans="1:8" ht="47.25" x14ac:dyDescent="0.25">
      <c r="A66" s="129" t="s">
        <v>111</v>
      </c>
      <c r="B66" s="125">
        <f>SUM(C66:H66)</f>
        <v>398751367.94222951</v>
      </c>
      <c r="C66" s="125">
        <f>SUM(C62:C65)</f>
        <v>154110483</v>
      </c>
      <c r="D66" s="125">
        <f t="shared" ref="D66:H66" si="4">SUM(D62:D65)</f>
        <v>61195016</v>
      </c>
      <c r="E66" s="125">
        <f t="shared" si="4"/>
        <v>94851891.942229494</v>
      </c>
      <c r="F66" s="125">
        <f t="shared" si="4"/>
        <v>49237923</v>
      </c>
      <c r="G66" s="125">
        <f t="shared" si="4"/>
        <v>18403065</v>
      </c>
      <c r="H66" s="125">
        <f t="shared" si="4"/>
        <v>20952989</v>
      </c>
    </row>
    <row r="67" spans="1:8" x14ac:dyDescent="0.25">
      <c r="A67" s="17"/>
      <c r="B67" s="226" t="s">
        <v>279</v>
      </c>
      <c r="C67" s="227"/>
      <c r="D67" s="227"/>
      <c r="E67" s="227"/>
      <c r="F67" s="227"/>
      <c r="G67" s="227"/>
      <c r="H67" s="227"/>
    </row>
    <row r="68" spans="1:8" ht="47.25" x14ac:dyDescent="0.25">
      <c r="A68" s="129" t="s">
        <v>109</v>
      </c>
      <c r="B68" s="125">
        <v>398751367.94222951</v>
      </c>
      <c r="C68" s="125">
        <v>154110483</v>
      </c>
      <c r="D68" s="125">
        <v>61195016</v>
      </c>
      <c r="E68" s="125">
        <v>94851891.942229494</v>
      </c>
      <c r="F68" s="125">
        <v>49237923</v>
      </c>
      <c r="G68" s="125">
        <v>18403065</v>
      </c>
      <c r="H68" s="125">
        <v>20952989</v>
      </c>
    </row>
    <row r="69" spans="1:8" ht="47.25" x14ac:dyDescent="0.25">
      <c r="A69" s="130" t="s">
        <v>112</v>
      </c>
      <c r="B69" s="126">
        <v>7969967.6999999993</v>
      </c>
      <c r="C69" s="126">
        <v>423337.24777465221</v>
      </c>
      <c r="D69" s="126">
        <v>755152.40471547469</v>
      </c>
      <c r="E69" s="126">
        <v>2440602.6958098738</v>
      </c>
      <c r="F69" s="126">
        <v>2177864.6980878003</v>
      </c>
      <c r="G69" s="126">
        <v>1015851.6159122</v>
      </c>
      <c r="H69" s="126">
        <v>1157159.0115802754</v>
      </c>
    </row>
    <row r="70" spans="1:8" ht="63" x14ac:dyDescent="0.25">
      <c r="A70" s="130" t="s">
        <v>113</v>
      </c>
      <c r="B70" s="126">
        <f t="shared" ref="B70" si="5">SUM(C70:H70)</f>
        <v>24891952.057770506</v>
      </c>
      <c r="C70" s="126">
        <v>14578852</v>
      </c>
      <c r="D70" s="126">
        <v>1774655</v>
      </c>
      <c r="E70" s="126">
        <v>2750705.0577705055</v>
      </c>
      <c r="F70" s="126">
        <v>4579127</v>
      </c>
      <c r="G70" s="126">
        <v>1711485</v>
      </c>
      <c r="H70" s="126">
        <v>-502872</v>
      </c>
    </row>
    <row r="71" spans="1:8" ht="47.25" x14ac:dyDescent="0.25">
      <c r="A71" s="130" t="s">
        <v>110</v>
      </c>
      <c r="B71" s="126">
        <v>6313324.2417828776</v>
      </c>
      <c r="C71" s="126">
        <v>6850210.9604253545</v>
      </c>
      <c r="D71" s="126">
        <v>36872.872552003711</v>
      </c>
      <c r="E71" s="126">
        <v>-383564.18260208052</v>
      </c>
      <c r="F71" s="126">
        <v>-116223.04495374486</v>
      </c>
      <c r="G71" s="126">
        <v>999.18474127631634</v>
      </c>
      <c r="H71" s="126">
        <v>-74971.522260257974</v>
      </c>
    </row>
    <row r="72" spans="1:8" ht="47.25" x14ac:dyDescent="0.25">
      <c r="A72" s="129" t="s">
        <v>111</v>
      </c>
      <c r="B72" s="125">
        <f>SUM(C72:H72)</f>
        <v>437926611.94178283</v>
      </c>
      <c r="C72" s="125">
        <f>SUM(C68:C71)</f>
        <v>175962883.20820001</v>
      </c>
      <c r="D72" s="125">
        <f t="shared" ref="D72:H72" si="6">SUM(D68:D71)</f>
        <v>63761696.277267486</v>
      </c>
      <c r="E72" s="125">
        <f t="shared" si="6"/>
        <v>99659635.513207793</v>
      </c>
      <c r="F72" s="125">
        <f t="shared" si="6"/>
        <v>55878691.653134048</v>
      </c>
      <c r="G72" s="125">
        <f t="shared" si="6"/>
        <v>21131400.800653476</v>
      </c>
      <c r="H72" s="125">
        <f t="shared" si="6"/>
        <v>21532304.489320017</v>
      </c>
    </row>
    <row r="73" spans="1:8" x14ac:dyDescent="0.25">
      <c r="A73" s="17"/>
      <c r="B73" s="226" t="s">
        <v>285</v>
      </c>
      <c r="C73" s="227"/>
      <c r="D73" s="227"/>
      <c r="E73" s="227"/>
      <c r="F73" s="227"/>
      <c r="G73" s="227"/>
      <c r="H73" s="227"/>
    </row>
    <row r="74" spans="1:8" ht="47.25" x14ac:dyDescent="0.25">
      <c r="A74" s="129" t="s">
        <v>109</v>
      </c>
      <c r="B74" s="125">
        <v>437926611.94178289</v>
      </c>
      <c r="C74" s="125">
        <v>175962883.20820001</v>
      </c>
      <c r="D74" s="125">
        <v>63761696.277267478</v>
      </c>
      <c r="E74" s="125">
        <v>99659635.513207793</v>
      </c>
      <c r="F74" s="125">
        <v>55878691.653134055</v>
      </c>
      <c r="G74" s="125">
        <v>21131400.800653476</v>
      </c>
      <c r="H74" s="125">
        <v>21532304.489320017</v>
      </c>
    </row>
    <row r="75" spans="1:8" ht="47.25" x14ac:dyDescent="0.25">
      <c r="A75" s="130" t="s">
        <v>112</v>
      </c>
      <c r="B75" s="126">
        <f t="shared" ref="B75:B77" si="7">SUM(C75:H75)</f>
        <v>9601370.8240992762</v>
      </c>
      <c r="C75" s="126">
        <v>570521.17013569688</v>
      </c>
      <c r="D75" s="126">
        <v>706925.57567363558</v>
      </c>
      <c r="E75" s="126">
        <v>2897095.1052822443</v>
      </c>
      <c r="F75" s="126">
        <v>2232868.1630402547</v>
      </c>
      <c r="G75" s="126">
        <v>1718184.1720384296</v>
      </c>
      <c r="H75" s="126">
        <v>1475776.6379290158</v>
      </c>
    </row>
    <row r="76" spans="1:8" ht="63" x14ac:dyDescent="0.25">
      <c r="A76" s="130" t="s">
        <v>113</v>
      </c>
      <c r="B76" s="126">
        <f t="shared" si="7"/>
        <v>53122322.058217175</v>
      </c>
      <c r="C76" s="126">
        <v>30230423.791799992</v>
      </c>
      <c r="D76" s="126">
        <v>7205071.7227325216</v>
      </c>
      <c r="E76" s="126">
        <v>11261538.486792207</v>
      </c>
      <c r="F76" s="126">
        <v>2570419.3468659446</v>
      </c>
      <c r="G76" s="126">
        <v>972044.19934652373</v>
      </c>
      <c r="H76" s="126">
        <v>882824.5106799826</v>
      </c>
    </row>
    <row r="77" spans="1:8" ht="47.25" x14ac:dyDescent="0.25">
      <c r="A77" s="130" t="s">
        <v>110</v>
      </c>
      <c r="B77" s="126">
        <f t="shared" si="7"/>
        <v>7246530.675900721</v>
      </c>
      <c r="C77" s="126">
        <v>15185492.129864283</v>
      </c>
      <c r="D77" s="126">
        <v>-3075052.5756736356</v>
      </c>
      <c r="E77" s="126">
        <v>-6793506.7052822234</v>
      </c>
      <c r="F77" s="126">
        <v>1937378.1369597428</v>
      </c>
      <c r="G77" s="126">
        <v>150662.1279615711</v>
      </c>
      <c r="H77" s="126">
        <v>-158442.43792901654</v>
      </c>
    </row>
    <row r="78" spans="1:8" ht="47.25" x14ac:dyDescent="0.25">
      <c r="A78" s="129" t="s">
        <v>111</v>
      </c>
      <c r="B78" s="125">
        <v>507896835.50000006</v>
      </c>
      <c r="C78" s="125">
        <v>221949320.29999998</v>
      </c>
      <c r="D78" s="125">
        <v>68598641</v>
      </c>
      <c r="E78" s="125">
        <v>107024762.40000002</v>
      </c>
      <c r="F78" s="125">
        <v>62619357.299999997</v>
      </c>
      <c r="G78" s="125">
        <v>23972291.300000001</v>
      </c>
      <c r="H78" s="125">
        <v>23732463.199999999</v>
      </c>
    </row>
  </sheetData>
  <mergeCells count="15">
    <mergeCell ref="B73:H73"/>
    <mergeCell ref="B67:H67"/>
    <mergeCell ref="A2:H2"/>
    <mergeCell ref="A3:A4"/>
    <mergeCell ref="B3:B4"/>
    <mergeCell ref="C3:H3"/>
    <mergeCell ref="B61:H61"/>
    <mergeCell ref="B47:H47"/>
    <mergeCell ref="B19:H19"/>
    <mergeCell ref="B12:H12"/>
    <mergeCell ref="B5:H5"/>
    <mergeCell ref="B40:H40"/>
    <mergeCell ref="B33:H33"/>
    <mergeCell ref="B26:H26"/>
    <mergeCell ref="B54:H54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8" sqref="D18"/>
    </sheetView>
  </sheetViews>
  <sheetFormatPr defaultRowHeight="15.75" x14ac:dyDescent="0.25"/>
  <cols>
    <col min="1" max="1" width="40.85546875" style="4" customWidth="1"/>
    <col min="2" max="2" width="15" style="4" customWidth="1"/>
    <col min="3" max="3" width="14.42578125" style="4" customWidth="1"/>
    <col min="4" max="4" width="14" style="4" customWidth="1"/>
    <col min="5" max="5" width="13.7109375" style="4" customWidth="1"/>
    <col min="6" max="6" width="14.28515625" style="4" customWidth="1"/>
    <col min="7" max="16384" width="9.140625" style="4"/>
  </cols>
  <sheetData>
    <row r="1" spans="1:6" ht="33" customHeight="1" x14ac:dyDescent="0.25">
      <c r="A1" s="44" t="s">
        <v>256</v>
      </c>
    </row>
    <row r="2" spans="1:6" ht="46.5" customHeight="1" x14ac:dyDescent="0.25">
      <c r="A2" s="232" t="s">
        <v>262</v>
      </c>
      <c r="B2" s="232"/>
      <c r="C2" s="232"/>
      <c r="D2" s="232"/>
    </row>
    <row r="3" spans="1:6" x14ac:dyDescent="0.25">
      <c r="A3" s="56"/>
      <c r="B3" s="131">
        <v>2017</v>
      </c>
      <c r="C3" s="121">
        <v>2018</v>
      </c>
      <c r="D3" s="132">
        <v>2019</v>
      </c>
      <c r="E3" s="185">
        <v>2020</v>
      </c>
      <c r="F3" s="185">
        <v>2021</v>
      </c>
    </row>
    <row r="4" spans="1:6" x14ac:dyDescent="0.25">
      <c r="A4" s="48" t="s">
        <v>72</v>
      </c>
      <c r="B4" s="133">
        <v>350038577</v>
      </c>
      <c r="C4" s="122">
        <v>370957098</v>
      </c>
      <c r="D4" s="122">
        <v>398751368</v>
      </c>
      <c r="E4" s="184">
        <v>437926612.12</v>
      </c>
      <c r="F4" s="184">
        <v>507896836</v>
      </c>
    </row>
    <row r="5" spans="1:6" ht="31.5" x14ac:dyDescent="0.25">
      <c r="A5" s="49" t="s">
        <v>73</v>
      </c>
      <c r="B5" s="133"/>
      <c r="C5" s="134"/>
      <c r="D5" s="19"/>
      <c r="E5" s="186"/>
      <c r="F5" s="186"/>
    </row>
    <row r="6" spans="1:6" ht="31.5" x14ac:dyDescent="0.25">
      <c r="A6" s="50" t="s">
        <v>74</v>
      </c>
      <c r="B6" s="135">
        <v>9558086</v>
      </c>
      <c r="C6" s="136">
        <v>11278542</v>
      </c>
      <c r="D6" s="136">
        <v>12259318</v>
      </c>
      <c r="E6" s="187">
        <v>12810995.899999999</v>
      </c>
      <c r="F6" s="187">
        <v>13602228</v>
      </c>
    </row>
    <row r="7" spans="1:6" x14ac:dyDescent="0.25">
      <c r="A7" s="50" t="s">
        <v>75</v>
      </c>
      <c r="B7" s="135">
        <v>19656719</v>
      </c>
      <c r="C7" s="136">
        <v>20954084</v>
      </c>
      <c r="D7" s="136">
        <v>22880904</v>
      </c>
      <c r="E7" s="187">
        <v>24491712.399999999</v>
      </c>
      <c r="F7" s="187">
        <v>26945661</v>
      </c>
    </row>
    <row r="8" spans="1:6" x14ac:dyDescent="0.25">
      <c r="A8" s="50" t="s">
        <v>76</v>
      </c>
      <c r="B8" s="135">
        <v>20163818</v>
      </c>
      <c r="C8" s="136">
        <v>21509969</v>
      </c>
      <c r="D8" s="136">
        <v>23434458</v>
      </c>
      <c r="E8" s="187">
        <v>26057602.199999999</v>
      </c>
      <c r="F8" s="187">
        <v>29676813</v>
      </c>
    </row>
    <row r="9" spans="1:6" ht="47.25" x14ac:dyDescent="0.25">
      <c r="A9" s="50" t="s">
        <v>77</v>
      </c>
      <c r="B9" s="135">
        <v>16933816</v>
      </c>
      <c r="C9" s="136">
        <v>17586463</v>
      </c>
      <c r="D9" s="136">
        <v>19049127</v>
      </c>
      <c r="E9" s="187">
        <v>20848257.800000001</v>
      </c>
      <c r="F9" s="187">
        <v>22375134</v>
      </c>
    </row>
    <row r="10" spans="1:6" ht="63" x14ac:dyDescent="0.25">
      <c r="A10" s="50" t="s">
        <v>78</v>
      </c>
      <c r="B10" s="135">
        <v>3111646</v>
      </c>
      <c r="C10" s="136">
        <v>3330203</v>
      </c>
      <c r="D10" s="136">
        <v>3552568</v>
      </c>
      <c r="E10" s="187">
        <v>3842888.2999999993</v>
      </c>
      <c r="F10" s="187">
        <v>4373451</v>
      </c>
    </row>
    <row r="11" spans="1:6" x14ac:dyDescent="0.25">
      <c r="A11" s="50" t="s">
        <v>79</v>
      </c>
      <c r="B11" s="135">
        <v>3118254</v>
      </c>
      <c r="C11" s="136">
        <v>3741801</v>
      </c>
      <c r="D11" s="136">
        <v>4204257</v>
      </c>
      <c r="E11" s="187">
        <v>4365770.92</v>
      </c>
      <c r="F11" s="187">
        <v>4712086</v>
      </c>
    </row>
    <row r="12" spans="1:6" ht="47.25" x14ac:dyDescent="0.25">
      <c r="A12" s="50" t="s">
        <v>80</v>
      </c>
      <c r="B12" s="135">
        <v>8121960</v>
      </c>
      <c r="C12" s="136">
        <v>9259034</v>
      </c>
      <c r="D12" s="136">
        <v>10266969</v>
      </c>
      <c r="E12" s="187">
        <v>10967184.300000001</v>
      </c>
      <c r="F12" s="187">
        <v>11472080</v>
      </c>
    </row>
    <row r="13" spans="1:6" x14ac:dyDescent="0.25">
      <c r="A13" s="50" t="s">
        <v>81</v>
      </c>
      <c r="B13" s="135">
        <v>36350261</v>
      </c>
      <c r="C13" s="136">
        <v>37896352</v>
      </c>
      <c r="D13" s="136">
        <v>41288934</v>
      </c>
      <c r="E13" s="187">
        <v>44983581.699999996</v>
      </c>
      <c r="F13" s="187">
        <v>50384671</v>
      </c>
    </row>
    <row r="14" spans="1:6" ht="31.5" x14ac:dyDescent="0.25">
      <c r="A14" s="50" t="s">
        <v>82</v>
      </c>
      <c r="B14" s="135">
        <v>4374704</v>
      </c>
      <c r="C14" s="136">
        <v>4777177</v>
      </c>
      <c r="D14" s="136">
        <v>5116560</v>
      </c>
      <c r="E14" s="187">
        <v>5681159</v>
      </c>
      <c r="F14" s="187">
        <v>6042680</v>
      </c>
    </row>
    <row r="15" spans="1:6" ht="31.5" x14ac:dyDescent="0.25">
      <c r="A15" s="50" t="s">
        <v>83</v>
      </c>
      <c r="B15" s="135">
        <v>9039824</v>
      </c>
      <c r="C15" s="136">
        <v>9868581</v>
      </c>
      <c r="D15" s="136">
        <v>10673533</v>
      </c>
      <c r="E15" s="187">
        <v>11993495.200000001</v>
      </c>
      <c r="F15" s="187">
        <v>13184552</v>
      </c>
    </row>
    <row r="16" spans="1:6" x14ac:dyDescent="0.25">
      <c r="A16" s="50" t="s">
        <v>84</v>
      </c>
      <c r="B16" s="135">
        <v>4738110</v>
      </c>
      <c r="C16" s="136">
        <v>5723613</v>
      </c>
      <c r="D16" s="136">
        <v>6793935</v>
      </c>
      <c r="E16" s="187">
        <v>7793208.6000000006</v>
      </c>
      <c r="F16" s="187">
        <v>8111480</v>
      </c>
    </row>
    <row r="17" spans="1:6" ht="31.5" x14ac:dyDescent="0.25">
      <c r="A17" s="50" t="s">
        <v>85</v>
      </c>
      <c r="B17" s="135">
        <v>155053197</v>
      </c>
      <c r="C17" s="136">
        <v>161529830</v>
      </c>
      <c r="D17" s="136">
        <v>170836052</v>
      </c>
      <c r="E17" s="187">
        <v>192481966</v>
      </c>
      <c r="F17" s="187">
        <v>238999189</v>
      </c>
    </row>
    <row r="18" spans="1:6" ht="31.5" x14ac:dyDescent="0.25">
      <c r="A18" s="50" t="s">
        <v>86</v>
      </c>
      <c r="B18" s="135">
        <v>5455309</v>
      </c>
      <c r="C18" s="136">
        <v>6063529</v>
      </c>
      <c r="D18" s="136">
        <v>6584060</v>
      </c>
      <c r="E18" s="187">
        <v>6700036.9999999991</v>
      </c>
      <c r="F18" s="187">
        <v>7215394</v>
      </c>
    </row>
    <row r="19" spans="1:6" ht="33" customHeight="1" x14ac:dyDescent="0.25">
      <c r="A19" s="50" t="s">
        <v>87</v>
      </c>
      <c r="B19" s="135">
        <v>5136937</v>
      </c>
      <c r="C19" s="136">
        <v>5655768</v>
      </c>
      <c r="D19" s="136">
        <v>6328802</v>
      </c>
      <c r="E19" s="187">
        <v>7224046.9000000004</v>
      </c>
      <c r="F19" s="187">
        <v>7638829</v>
      </c>
    </row>
    <row r="20" spans="1:6" ht="47.25" x14ac:dyDescent="0.25">
      <c r="A20" s="50" t="s">
        <v>88</v>
      </c>
      <c r="B20" s="135">
        <v>28853543</v>
      </c>
      <c r="C20" s="136">
        <v>30067746</v>
      </c>
      <c r="D20" s="136">
        <v>32159567</v>
      </c>
      <c r="E20" s="187">
        <v>33178855</v>
      </c>
      <c r="F20" s="187">
        <v>36646164</v>
      </c>
    </row>
    <row r="21" spans="1:6" x14ac:dyDescent="0.25">
      <c r="A21" s="50" t="s">
        <v>89</v>
      </c>
      <c r="B21" s="135">
        <v>6424508</v>
      </c>
      <c r="C21" s="136">
        <v>6873502</v>
      </c>
      <c r="D21" s="136">
        <v>7305232</v>
      </c>
      <c r="E21" s="187">
        <v>7674623.8999999985</v>
      </c>
      <c r="F21" s="187">
        <v>8227000</v>
      </c>
    </row>
    <row r="22" spans="1:6" ht="31.5" x14ac:dyDescent="0.25">
      <c r="A22" s="50" t="s">
        <v>90</v>
      </c>
      <c r="B22" s="135">
        <v>5492932</v>
      </c>
      <c r="C22" s="136">
        <v>5825283</v>
      </c>
      <c r="D22" s="136">
        <v>6427400</v>
      </c>
      <c r="E22" s="187">
        <v>6976789.8999999994</v>
      </c>
      <c r="F22" s="187">
        <v>7993160</v>
      </c>
    </row>
    <row r="23" spans="1:6" ht="47.25" x14ac:dyDescent="0.25">
      <c r="A23" s="50" t="s">
        <v>91</v>
      </c>
      <c r="B23" s="135">
        <v>5184074</v>
      </c>
      <c r="C23" s="136">
        <v>5519156</v>
      </c>
      <c r="D23" s="136">
        <v>5831013</v>
      </c>
      <c r="E23" s="187">
        <v>6112785.7000000011</v>
      </c>
      <c r="F23" s="187">
        <v>6467719</v>
      </c>
    </row>
    <row r="24" spans="1:6" x14ac:dyDescent="0.25">
      <c r="A24" s="50" t="s">
        <v>92</v>
      </c>
      <c r="B24" s="135">
        <v>3270879</v>
      </c>
      <c r="C24" s="136">
        <v>3496465</v>
      </c>
      <c r="D24" s="136">
        <v>3758679</v>
      </c>
      <c r="E24" s="187">
        <v>3741651.6</v>
      </c>
      <c r="F24" s="187">
        <v>3828545</v>
      </c>
    </row>
    <row r="25" spans="1:6" x14ac:dyDescent="0.25">
      <c r="C25" s="159"/>
    </row>
  </sheetData>
  <mergeCells count="1">
    <mergeCell ref="A2:D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O57" sqref="O57"/>
    </sheetView>
  </sheetViews>
  <sheetFormatPr defaultRowHeight="15.75" x14ac:dyDescent="0.25"/>
  <cols>
    <col min="1" max="1" width="22.5703125" style="57" customWidth="1"/>
    <col min="2" max="2" width="19.42578125" style="57" customWidth="1"/>
    <col min="3" max="3" width="16.7109375" style="57" customWidth="1"/>
    <col min="4" max="4" width="14.140625" style="57" customWidth="1"/>
    <col min="5" max="5" width="17.7109375" style="57" customWidth="1"/>
    <col min="6" max="6" width="14.140625" style="57" bestFit="1" customWidth="1"/>
    <col min="7" max="7" width="19.140625" style="57" customWidth="1"/>
    <col min="8" max="8" width="12.42578125" style="4" customWidth="1"/>
    <col min="9" max="9" width="5.5703125" style="4" customWidth="1"/>
    <col min="10" max="16384" width="9.140625" style="4"/>
  </cols>
  <sheetData>
    <row r="1" spans="1:7" ht="33" customHeight="1" x14ac:dyDescent="0.25">
      <c r="A1" s="44" t="s">
        <v>257</v>
      </c>
    </row>
    <row r="2" spans="1:7" ht="46.5" customHeight="1" x14ac:dyDescent="0.25">
      <c r="A2" s="249" t="s">
        <v>263</v>
      </c>
      <c r="B2" s="249"/>
      <c r="C2" s="249"/>
      <c r="D2" s="249"/>
      <c r="E2" s="249"/>
      <c r="F2" s="249"/>
      <c r="G2" s="249"/>
    </row>
    <row r="3" spans="1:7" x14ac:dyDescent="0.25">
      <c r="A3" s="58"/>
      <c r="B3" s="236" t="s">
        <v>121</v>
      </c>
      <c r="C3" s="237"/>
      <c r="D3" s="237"/>
      <c r="E3" s="237"/>
      <c r="F3" s="237"/>
      <c r="G3" s="238"/>
    </row>
    <row r="4" spans="1:7" x14ac:dyDescent="0.25">
      <c r="A4" s="239"/>
      <c r="B4" s="242" t="s">
        <v>93</v>
      </c>
      <c r="C4" s="244" t="s">
        <v>94</v>
      </c>
      <c r="D4" s="245"/>
      <c r="E4" s="245"/>
      <c r="F4" s="245"/>
      <c r="G4" s="246"/>
    </row>
    <row r="5" spans="1:7" ht="78.75" x14ac:dyDescent="0.25">
      <c r="A5" s="240"/>
      <c r="B5" s="243"/>
      <c r="C5" s="61" t="s">
        <v>95</v>
      </c>
      <c r="D5" s="62" t="s">
        <v>96</v>
      </c>
      <c r="E5" s="62" t="s">
        <v>97</v>
      </c>
      <c r="F5" s="62" t="s">
        <v>98</v>
      </c>
      <c r="G5" s="62" t="s">
        <v>99</v>
      </c>
    </row>
    <row r="6" spans="1:7" x14ac:dyDescent="0.25">
      <c r="A6" s="241"/>
      <c r="B6" s="137" t="s">
        <v>100</v>
      </c>
      <c r="C6" s="137" t="s">
        <v>101</v>
      </c>
      <c r="D6" s="138" t="s">
        <v>102</v>
      </c>
      <c r="E6" s="138" t="s">
        <v>103</v>
      </c>
      <c r="F6" s="138" t="s">
        <v>104</v>
      </c>
      <c r="G6" s="138" t="s">
        <v>105</v>
      </c>
    </row>
    <row r="7" spans="1:7" x14ac:dyDescent="0.25">
      <c r="A7" s="141" t="s">
        <v>72</v>
      </c>
      <c r="B7" s="63">
        <v>350038577</v>
      </c>
      <c r="C7" s="63">
        <v>165060208.09192008</v>
      </c>
      <c r="D7" s="63">
        <v>4717515.0000000056</v>
      </c>
      <c r="E7" s="63">
        <v>51784643.373623498</v>
      </c>
      <c r="F7" s="63">
        <v>128160431.93553922</v>
      </c>
      <c r="G7" s="63">
        <v>315778.5989171738</v>
      </c>
    </row>
    <row r="8" spans="1:7" x14ac:dyDescent="0.25">
      <c r="A8" s="142" t="s">
        <v>42</v>
      </c>
      <c r="B8" s="64">
        <v>141293832.08510104</v>
      </c>
      <c r="C8" s="64">
        <v>6712869.7091804985</v>
      </c>
      <c r="D8" s="64">
        <v>49332.772313370697</v>
      </c>
      <c r="E8" s="64">
        <v>11004019.404801801</v>
      </c>
      <c r="F8" s="64">
        <v>123520438</v>
      </c>
      <c r="G8" s="64">
        <v>7172.1988053825844</v>
      </c>
    </row>
    <row r="9" spans="1:7" x14ac:dyDescent="0.25">
      <c r="A9" s="142" t="s">
        <v>43</v>
      </c>
      <c r="B9" s="64">
        <v>53014456.495940715</v>
      </c>
      <c r="C9" s="64">
        <v>36419523.834041223</v>
      </c>
      <c r="D9" s="64">
        <v>1661246.665139789</v>
      </c>
      <c r="E9" s="64">
        <v>12200242.404144675</v>
      </c>
      <c r="F9" s="64">
        <v>2552467.203109541</v>
      </c>
      <c r="G9" s="64">
        <v>180976.38950549433</v>
      </c>
    </row>
    <row r="10" spans="1:7" x14ac:dyDescent="0.25">
      <c r="A10" s="142" t="s">
        <v>44</v>
      </c>
      <c r="B10" s="64">
        <v>82537736.854414091</v>
      </c>
      <c r="C10" s="64">
        <v>67075606</v>
      </c>
      <c r="D10" s="64">
        <v>351519.94962878397</v>
      </c>
      <c r="E10" s="139">
        <v>15076162</v>
      </c>
      <c r="F10" s="64">
        <v>0</v>
      </c>
      <c r="G10" s="64">
        <v>34448.623762388837</v>
      </c>
    </row>
    <row r="11" spans="1:7" ht="31.5" x14ac:dyDescent="0.25">
      <c r="A11" s="142" t="s">
        <v>45</v>
      </c>
      <c r="B11" s="64">
        <v>41226789.053342491</v>
      </c>
      <c r="C11" s="64">
        <v>35206198.880515687</v>
      </c>
      <c r="D11" s="64">
        <v>840539.12756264582</v>
      </c>
      <c r="E11" s="64">
        <v>4175810.6056906721</v>
      </c>
      <c r="F11" s="64">
        <v>958811.41959741421</v>
      </c>
      <c r="G11" s="64">
        <v>45429.019976074065</v>
      </c>
    </row>
    <row r="12" spans="1:7" ht="31.5" x14ac:dyDescent="0.25">
      <c r="A12" s="142" t="s">
        <v>46</v>
      </c>
      <c r="B12" s="64">
        <v>15029380.513891567</v>
      </c>
      <c r="C12" s="64">
        <v>10962469.64759437</v>
      </c>
      <c r="D12" s="64">
        <v>1430978.3918126801</v>
      </c>
      <c r="E12" s="64">
        <v>2107813.2759458181</v>
      </c>
      <c r="F12" s="64">
        <v>513132.21200047701</v>
      </c>
      <c r="G12" s="64">
        <v>14986.986538222478</v>
      </c>
    </row>
    <row r="13" spans="1:7" x14ac:dyDescent="0.25">
      <c r="A13" s="142" t="s">
        <v>106</v>
      </c>
      <c r="B13" s="64">
        <v>16936381.997310102</v>
      </c>
      <c r="C13" s="64">
        <v>8683540</v>
      </c>
      <c r="D13" s="64">
        <v>383898.09354273602</v>
      </c>
      <c r="E13" s="140">
        <v>7220595</v>
      </c>
      <c r="F13" s="64">
        <v>615583.10083178699</v>
      </c>
      <c r="G13" s="64">
        <v>32765.380329611533</v>
      </c>
    </row>
    <row r="14" spans="1:7" x14ac:dyDescent="0.25">
      <c r="A14" s="59"/>
      <c r="B14" s="60"/>
      <c r="C14" s="60"/>
      <c r="D14" s="60"/>
      <c r="E14" s="60"/>
      <c r="F14" s="60"/>
      <c r="G14" s="60"/>
    </row>
    <row r="15" spans="1:7" x14ac:dyDescent="0.25">
      <c r="A15" s="58"/>
      <c r="B15" s="236" t="s">
        <v>120</v>
      </c>
      <c r="C15" s="237"/>
      <c r="D15" s="237"/>
      <c r="E15" s="237"/>
      <c r="F15" s="237"/>
      <c r="G15" s="238"/>
    </row>
    <row r="16" spans="1:7" ht="15.75" customHeight="1" x14ac:dyDescent="0.25">
      <c r="A16" s="239"/>
      <c r="B16" s="242" t="s">
        <v>93</v>
      </c>
      <c r="C16" s="244" t="s">
        <v>94</v>
      </c>
      <c r="D16" s="245"/>
      <c r="E16" s="245"/>
      <c r="F16" s="245"/>
      <c r="G16" s="246"/>
    </row>
    <row r="17" spans="1:8" ht="78.75" x14ac:dyDescent="0.25">
      <c r="A17" s="240"/>
      <c r="B17" s="243"/>
      <c r="C17" s="61" t="s">
        <v>95</v>
      </c>
      <c r="D17" s="62" t="s">
        <v>96</v>
      </c>
      <c r="E17" s="62" t="s">
        <v>97</v>
      </c>
      <c r="F17" s="62" t="s">
        <v>98</v>
      </c>
      <c r="G17" s="62" t="s">
        <v>99</v>
      </c>
    </row>
    <row r="18" spans="1:8" x14ac:dyDescent="0.25">
      <c r="A18" s="241"/>
      <c r="B18" s="137" t="s">
        <v>100</v>
      </c>
      <c r="C18" s="137" t="s">
        <v>101</v>
      </c>
      <c r="D18" s="138" t="s">
        <v>102</v>
      </c>
      <c r="E18" s="138" t="s">
        <v>103</v>
      </c>
      <c r="F18" s="138" t="s">
        <v>104</v>
      </c>
      <c r="G18" s="138" t="s">
        <v>105</v>
      </c>
    </row>
    <row r="19" spans="1:8" x14ac:dyDescent="0.25">
      <c r="A19" s="141" t="s">
        <v>72</v>
      </c>
      <c r="B19" s="63">
        <v>370957098</v>
      </c>
      <c r="C19" s="63">
        <v>176436381.812139</v>
      </c>
      <c r="D19" s="63">
        <v>5137324.4448046722</v>
      </c>
      <c r="E19" s="63">
        <v>55100511.287052937</v>
      </c>
      <c r="F19" s="63">
        <v>133941935.24820979</v>
      </c>
      <c r="G19" s="63">
        <v>340945.1678933996</v>
      </c>
    </row>
    <row r="20" spans="1:8" x14ac:dyDescent="0.25">
      <c r="A20" s="142" t="s">
        <v>42</v>
      </c>
      <c r="B20" s="64">
        <v>146999668</v>
      </c>
      <c r="C20" s="64">
        <v>6712900.2063120771</v>
      </c>
      <c r="D20" s="64">
        <v>51355.415978218894</v>
      </c>
      <c r="E20" s="64">
        <v>11270298.181471281</v>
      </c>
      <c r="F20" s="64">
        <v>128957650</v>
      </c>
      <c r="G20" s="64">
        <v>7463.9661961746169</v>
      </c>
    </row>
    <row r="21" spans="1:8" x14ac:dyDescent="0.25">
      <c r="A21" s="142" t="s">
        <v>43</v>
      </c>
      <c r="B21" s="64">
        <v>57172567</v>
      </c>
      <c r="C21" s="64">
        <v>39278808.785558999</v>
      </c>
      <c r="D21" s="64">
        <v>1795807.6450161117</v>
      </c>
      <c r="E21" s="64">
        <v>13152861.876888089</v>
      </c>
      <c r="F21" s="64">
        <v>2748196.515780116</v>
      </c>
      <c r="G21" s="64">
        <v>196892.62077805412</v>
      </c>
    </row>
    <row r="22" spans="1:8" x14ac:dyDescent="0.25">
      <c r="A22" s="142" t="s">
        <v>44</v>
      </c>
      <c r="B22" s="64">
        <v>88012561</v>
      </c>
      <c r="C22" s="64">
        <v>71025190.755197525</v>
      </c>
      <c r="D22" s="64">
        <v>376126.34610279888</v>
      </c>
      <c r="E22" s="139">
        <v>16574120.351337271</v>
      </c>
      <c r="F22" s="64">
        <v>0</v>
      </c>
      <c r="G22" s="64">
        <v>37123.629979397643</v>
      </c>
    </row>
    <row r="23" spans="1:8" ht="31.5" x14ac:dyDescent="0.25">
      <c r="A23" s="142" t="s">
        <v>45</v>
      </c>
      <c r="B23" s="64">
        <v>44136557</v>
      </c>
      <c r="C23" s="64">
        <v>37684025.225388639</v>
      </c>
      <c r="D23" s="64">
        <v>909463.33602278272</v>
      </c>
      <c r="E23" s="64">
        <v>4452179.8208922502</v>
      </c>
      <c r="F23" s="64">
        <v>1042973.4195974137</v>
      </c>
      <c r="G23" s="64">
        <v>47915.120761746461</v>
      </c>
    </row>
    <row r="24" spans="1:8" ht="31.5" x14ac:dyDescent="0.25">
      <c r="A24" s="142" t="s">
        <v>46</v>
      </c>
      <c r="B24" s="64">
        <v>15907906</v>
      </c>
      <c r="C24" s="64">
        <v>11552335.588771306</v>
      </c>
      <c r="D24" s="64">
        <v>1582707.1345243701</v>
      </c>
      <c r="E24" s="64">
        <v>2243670.3301085667</v>
      </c>
      <c r="F24" s="64">
        <v>513132.21200047701</v>
      </c>
      <c r="G24" s="64">
        <v>16060.317961306671</v>
      </c>
    </row>
    <row r="25" spans="1:8" x14ac:dyDescent="0.25">
      <c r="A25" s="142" t="s">
        <v>106</v>
      </c>
      <c r="B25" s="64">
        <v>18727839</v>
      </c>
      <c r="C25" s="64">
        <v>10183121.310010446</v>
      </c>
      <c r="D25" s="64">
        <v>421864.56716039003</v>
      </c>
      <c r="E25" s="140">
        <v>7407380.726355481</v>
      </c>
      <c r="F25" s="64">
        <v>679983.10083178</v>
      </c>
      <c r="G25" s="64">
        <v>35489.512216720119</v>
      </c>
    </row>
    <row r="27" spans="1:8" x14ac:dyDescent="0.25">
      <c r="A27" s="58"/>
      <c r="B27" s="236" t="s">
        <v>119</v>
      </c>
      <c r="C27" s="237"/>
      <c r="D27" s="237"/>
      <c r="E27" s="237"/>
      <c r="F27" s="237"/>
      <c r="G27" s="238"/>
    </row>
    <row r="28" spans="1:8" x14ac:dyDescent="0.25">
      <c r="A28" s="239"/>
      <c r="B28" s="242" t="s">
        <v>93</v>
      </c>
      <c r="C28" s="244" t="s">
        <v>94</v>
      </c>
      <c r="D28" s="245"/>
      <c r="E28" s="245"/>
      <c r="F28" s="245"/>
      <c r="G28" s="246"/>
    </row>
    <row r="29" spans="1:8" ht="78.75" x14ac:dyDescent="0.25">
      <c r="A29" s="240"/>
      <c r="B29" s="243"/>
      <c r="C29" s="61" t="s">
        <v>95</v>
      </c>
      <c r="D29" s="62" t="s">
        <v>96</v>
      </c>
      <c r="E29" s="62" t="s">
        <v>97</v>
      </c>
      <c r="F29" s="62" t="s">
        <v>98</v>
      </c>
      <c r="G29" s="62" t="s">
        <v>99</v>
      </c>
    </row>
    <row r="30" spans="1:8" x14ac:dyDescent="0.25">
      <c r="A30" s="241"/>
      <c r="B30" s="137" t="s">
        <v>100</v>
      </c>
      <c r="C30" s="137" t="s">
        <v>101</v>
      </c>
      <c r="D30" s="138" t="s">
        <v>102</v>
      </c>
      <c r="E30" s="138" t="s">
        <v>103</v>
      </c>
      <c r="F30" s="138" t="s">
        <v>104</v>
      </c>
      <c r="G30" s="138" t="s">
        <v>105</v>
      </c>
    </row>
    <row r="31" spans="1:8" x14ac:dyDescent="0.25">
      <c r="A31" s="141" t="s">
        <v>72</v>
      </c>
      <c r="B31" s="63">
        <v>398751368.26243144</v>
      </c>
      <c r="C31" s="63">
        <v>190396104.51965532</v>
      </c>
      <c r="D31" s="63">
        <v>5763210.5680077998</v>
      </c>
      <c r="E31" s="63">
        <v>61693560.404255539</v>
      </c>
      <c r="F31" s="63">
        <v>140528950.20394123</v>
      </c>
      <c r="G31" s="63">
        <v>369542.23657153791</v>
      </c>
      <c r="H31" s="159"/>
    </row>
    <row r="32" spans="1:8" x14ac:dyDescent="0.25">
      <c r="A32" s="142" t="s">
        <v>42</v>
      </c>
      <c r="B32" s="64">
        <v>154110483.06877425</v>
      </c>
      <c r="C32" s="64">
        <v>6975737.6955983937</v>
      </c>
      <c r="D32" s="64">
        <v>57828.078005432799</v>
      </c>
      <c r="E32" s="64">
        <v>11956281.771878308</v>
      </c>
      <c r="F32" s="64">
        <v>135112776.40310401</v>
      </c>
      <c r="G32" s="64">
        <v>7858.7901880947729</v>
      </c>
      <c r="H32" s="159"/>
    </row>
    <row r="33" spans="1:8" x14ac:dyDescent="0.25">
      <c r="A33" s="142" t="s">
        <v>43</v>
      </c>
      <c r="B33" s="64">
        <v>61195016.028499126</v>
      </c>
      <c r="C33" s="64">
        <v>41141804.718920253</v>
      </c>
      <c r="D33" s="64">
        <v>1926802.4940550199</v>
      </c>
      <c r="E33" s="64">
        <v>14853457.809439845</v>
      </c>
      <c r="F33" s="64">
        <v>3059750.7069676188</v>
      </c>
      <c r="G33" s="64">
        <v>213200.49911637872</v>
      </c>
      <c r="H33" s="159"/>
    </row>
    <row r="34" spans="1:8" x14ac:dyDescent="0.25">
      <c r="A34" s="142" t="s">
        <v>44</v>
      </c>
      <c r="B34" s="64">
        <v>94851892.404729873</v>
      </c>
      <c r="C34" s="64">
        <v>75308364.338519856</v>
      </c>
      <c r="D34" s="64">
        <v>427279.18874949741</v>
      </c>
      <c r="E34" s="139">
        <v>19076272.61697628</v>
      </c>
      <c r="F34" s="64">
        <v>0</v>
      </c>
      <c r="G34" s="64">
        <v>39976.260484250997</v>
      </c>
      <c r="H34" s="159"/>
    </row>
    <row r="35" spans="1:8" ht="31.5" x14ac:dyDescent="0.25">
      <c r="A35" s="142" t="s">
        <v>45</v>
      </c>
      <c r="B35" s="64">
        <v>49237923.225775838</v>
      </c>
      <c r="C35" s="64">
        <v>42135012.061223611</v>
      </c>
      <c r="D35" s="64">
        <v>1016781.765043902</v>
      </c>
      <c r="E35" s="64">
        <v>4989130.4056387423</v>
      </c>
      <c r="F35" s="64">
        <v>1044917.0938696018</v>
      </c>
      <c r="G35" s="64">
        <v>52082</v>
      </c>
      <c r="H35" s="159"/>
    </row>
    <row r="36" spans="1:8" ht="31.5" x14ac:dyDescent="0.25">
      <c r="A36" s="142" t="s">
        <v>46</v>
      </c>
      <c r="B36" s="64">
        <v>18403064.886738651</v>
      </c>
      <c r="C36" s="64">
        <v>13366030.298040651</v>
      </c>
      <c r="D36" s="64">
        <v>1841359.7507577201</v>
      </c>
      <c r="E36" s="64">
        <v>2582965.1379402797</v>
      </c>
      <c r="F36" s="64">
        <v>595612</v>
      </c>
      <c r="G36" s="64">
        <v>17098</v>
      </c>
      <c r="H36" s="159"/>
    </row>
    <row r="37" spans="1:8" x14ac:dyDescent="0.25">
      <c r="A37" s="142" t="s">
        <v>106</v>
      </c>
      <c r="B37" s="64">
        <v>20952988.647913694</v>
      </c>
      <c r="C37" s="64">
        <v>11469156</v>
      </c>
      <c r="D37" s="64">
        <v>493159.29139622767</v>
      </c>
      <c r="E37" s="140">
        <v>8235452.6623820886</v>
      </c>
      <c r="F37" s="64">
        <v>715894</v>
      </c>
      <c r="G37" s="64">
        <v>39326.686782813398</v>
      </c>
      <c r="H37" s="159"/>
    </row>
    <row r="38" spans="1:8" x14ac:dyDescent="0.25">
      <c r="B38" s="193"/>
      <c r="C38" s="193"/>
      <c r="D38" s="193"/>
      <c r="E38" s="193"/>
      <c r="F38" s="193"/>
      <c r="G38" s="193"/>
    </row>
    <row r="39" spans="1:8" x14ac:dyDescent="0.25">
      <c r="A39" s="58"/>
      <c r="B39" s="236" t="s">
        <v>279</v>
      </c>
      <c r="C39" s="237"/>
      <c r="D39" s="237"/>
      <c r="E39" s="237"/>
      <c r="F39" s="237"/>
      <c r="G39" s="238"/>
    </row>
    <row r="40" spans="1:8" x14ac:dyDescent="0.25">
      <c r="A40" s="239"/>
      <c r="B40" s="247" t="s">
        <v>93</v>
      </c>
      <c r="C40" s="233" t="s">
        <v>94</v>
      </c>
      <c r="D40" s="234"/>
      <c r="E40" s="234"/>
      <c r="F40" s="234"/>
      <c r="G40" s="235"/>
    </row>
    <row r="41" spans="1:8" ht="78.75" x14ac:dyDescent="0.25">
      <c r="A41" s="240"/>
      <c r="B41" s="248"/>
      <c r="C41" s="194" t="s">
        <v>95</v>
      </c>
      <c r="D41" s="195" t="s">
        <v>96</v>
      </c>
      <c r="E41" s="195" t="s">
        <v>97</v>
      </c>
      <c r="F41" s="195" t="s">
        <v>98</v>
      </c>
      <c r="G41" s="195" t="s">
        <v>99</v>
      </c>
    </row>
    <row r="42" spans="1:8" x14ac:dyDescent="0.25">
      <c r="A42" s="241"/>
      <c r="B42" s="137" t="s">
        <v>100</v>
      </c>
      <c r="C42" s="137" t="s">
        <v>101</v>
      </c>
      <c r="D42" s="138" t="s">
        <v>102</v>
      </c>
      <c r="E42" s="138" t="s">
        <v>103</v>
      </c>
      <c r="F42" s="138" t="s">
        <v>104</v>
      </c>
      <c r="G42" s="138" t="s">
        <v>105</v>
      </c>
    </row>
    <row r="43" spans="1:8" x14ac:dyDescent="0.25">
      <c r="A43" s="141" t="s">
        <v>72</v>
      </c>
      <c r="B43" s="63">
        <v>437926612</v>
      </c>
      <c r="C43" s="63">
        <v>205047813</v>
      </c>
      <c r="D43" s="63">
        <v>6248720</v>
      </c>
      <c r="E43" s="63">
        <v>65425525</v>
      </c>
      <c r="F43" s="63">
        <v>160820388</v>
      </c>
      <c r="G43" s="63">
        <v>384166</v>
      </c>
      <c r="H43" s="192"/>
    </row>
    <row r="44" spans="1:8" x14ac:dyDescent="0.25">
      <c r="A44" s="142" t="s">
        <v>42</v>
      </c>
      <c r="B44" s="64">
        <v>175962883</v>
      </c>
      <c r="C44" s="64">
        <v>7568401</v>
      </c>
      <c r="D44" s="64">
        <v>59088</v>
      </c>
      <c r="E44" s="64">
        <v>13252870</v>
      </c>
      <c r="F44" s="64">
        <v>155074207</v>
      </c>
      <c r="G44" s="64">
        <v>8317</v>
      </c>
      <c r="H44" s="192"/>
    </row>
    <row r="45" spans="1:8" x14ac:dyDescent="0.25">
      <c r="A45" s="142" t="s">
        <v>43</v>
      </c>
      <c r="B45" s="64">
        <v>63761696</v>
      </c>
      <c r="C45" s="64">
        <v>42933143</v>
      </c>
      <c r="D45" s="64">
        <v>1959077</v>
      </c>
      <c r="E45" s="64">
        <v>15449891</v>
      </c>
      <c r="F45" s="64">
        <v>3201728</v>
      </c>
      <c r="G45" s="64">
        <v>217857</v>
      </c>
      <c r="H45" s="192"/>
    </row>
    <row r="46" spans="1:8" x14ac:dyDescent="0.25">
      <c r="A46" s="142" t="s">
        <v>44</v>
      </c>
      <c r="B46" s="64">
        <v>99659636</v>
      </c>
      <c r="C46" s="64">
        <v>79353525</v>
      </c>
      <c r="D46" s="64">
        <v>470687</v>
      </c>
      <c r="E46" s="139">
        <v>19791272</v>
      </c>
      <c r="F46" s="64">
        <v>0</v>
      </c>
      <c r="G46" s="64">
        <v>44152</v>
      </c>
      <c r="H46" s="192"/>
    </row>
    <row r="47" spans="1:8" ht="31.5" x14ac:dyDescent="0.25">
      <c r="A47" s="142" t="s">
        <v>45</v>
      </c>
      <c r="B47" s="64">
        <v>55878692</v>
      </c>
      <c r="C47" s="64">
        <v>48024848</v>
      </c>
      <c r="D47" s="64">
        <v>1121138</v>
      </c>
      <c r="E47" s="64">
        <v>5533793</v>
      </c>
      <c r="F47" s="64">
        <v>1143249</v>
      </c>
      <c r="G47" s="64">
        <v>55664</v>
      </c>
      <c r="H47" s="192"/>
    </row>
    <row r="48" spans="1:8" ht="31.5" x14ac:dyDescent="0.25">
      <c r="A48" s="142" t="s">
        <v>46</v>
      </c>
      <c r="B48" s="64">
        <v>21131401</v>
      </c>
      <c r="C48" s="64">
        <v>15363052</v>
      </c>
      <c r="D48" s="64">
        <v>2110999</v>
      </c>
      <c r="E48" s="64">
        <v>2956897</v>
      </c>
      <c r="F48" s="64">
        <v>682252</v>
      </c>
      <c r="G48" s="64">
        <v>18201</v>
      </c>
      <c r="H48" s="192"/>
    </row>
    <row r="49" spans="1:9" x14ac:dyDescent="0.25">
      <c r="A49" s="142" t="s">
        <v>106</v>
      </c>
      <c r="B49" s="64">
        <v>21532304</v>
      </c>
      <c r="C49" s="64">
        <v>11804844</v>
      </c>
      <c r="D49" s="64">
        <v>527731</v>
      </c>
      <c r="E49" s="140">
        <v>8440802</v>
      </c>
      <c r="F49" s="64">
        <v>718952</v>
      </c>
      <c r="G49" s="64">
        <v>39975</v>
      </c>
      <c r="H49" s="192"/>
    </row>
    <row r="50" spans="1:9" x14ac:dyDescent="0.25">
      <c r="B50" s="169"/>
      <c r="C50" s="169"/>
      <c r="D50" s="169"/>
      <c r="E50" s="169"/>
      <c r="F50" s="169"/>
      <c r="G50" s="169"/>
    </row>
    <row r="51" spans="1:9" x14ac:dyDescent="0.25">
      <c r="A51" s="58"/>
      <c r="B51" s="236" t="s">
        <v>285</v>
      </c>
      <c r="C51" s="237"/>
      <c r="D51" s="237"/>
      <c r="E51" s="237"/>
      <c r="F51" s="237"/>
      <c r="G51" s="238"/>
    </row>
    <row r="52" spans="1:9" x14ac:dyDescent="0.25">
      <c r="A52" s="239"/>
      <c r="B52" s="247" t="s">
        <v>93</v>
      </c>
      <c r="C52" s="233" t="s">
        <v>94</v>
      </c>
      <c r="D52" s="234"/>
      <c r="E52" s="234"/>
      <c r="F52" s="234"/>
      <c r="G52" s="235"/>
    </row>
    <row r="53" spans="1:9" ht="78.75" x14ac:dyDescent="0.25">
      <c r="A53" s="240"/>
      <c r="B53" s="248"/>
      <c r="C53" s="194" t="s">
        <v>95</v>
      </c>
      <c r="D53" s="195" t="s">
        <v>96</v>
      </c>
      <c r="E53" s="195" t="s">
        <v>97</v>
      </c>
      <c r="F53" s="195" t="s">
        <v>98</v>
      </c>
      <c r="G53" s="195" t="s">
        <v>99</v>
      </c>
    </row>
    <row r="54" spans="1:9" x14ac:dyDescent="0.25">
      <c r="A54" s="241"/>
      <c r="B54" s="137" t="s">
        <v>100</v>
      </c>
      <c r="C54" s="137" t="s">
        <v>101</v>
      </c>
      <c r="D54" s="138" t="s">
        <v>102</v>
      </c>
      <c r="E54" s="138" t="s">
        <v>103</v>
      </c>
      <c r="F54" s="138" t="s">
        <v>104</v>
      </c>
      <c r="G54" s="138" t="s">
        <v>105</v>
      </c>
    </row>
    <row r="55" spans="1:9" x14ac:dyDescent="0.25">
      <c r="A55" s="141" t="s">
        <v>72</v>
      </c>
      <c r="B55" s="63">
        <v>507896836</v>
      </c>
      <c r="C55" s="63">
        <v>223465152</v>
      </c>
      <c r="D55" s="63">
        <v>7059682</v>
      </c>
      <c r="E55" s="63">
        <v>71192384</v>
      </c>
      <c r="F55" s="63">
        <v>205758700</v>
      </c>
      <c r="G55" s="63">
        <v>420918</v>
      </c>
      <c r="H55" s="159"/>
      <c r="I55" s="159"/>
    </row>
    <row r="56" spans="1:9" x14ac:dyDescent="0.25">
      <c r="A56" s="142" t="s">
        <v>42</v>
      </c>
      <c r="B56" s="64">
        <v>221949320</v>
      </c>
      <c r="C56" s="64">
        <v>8741544</v>
      </c>
      <c r="D56" s="64">
        <v>67525</v>
      </c>
      <c r="E56" s="64">
        <v>13754797</v>
      </c>
      <c r="F56" s="64">
        <v>199376908</v>
      </c>
      <c r="G56" s="64">
        <v>8546</v>
      </c>
      <c r="H56" s="159"/>
      <c r="I56" s="159"/>
    </row>
    <row r="57" spans="1:9" x14ac:dyDescent="0.25">
      <c r="A57" s="142" t="s">
        <v>43</v>
      </c>
      <c r="B57" s="64">
        <v>68598641</v>
      </c>
      <c r="C57" s="64">
        <v>45343481</v>
      </c>
      <c r="D57" s="64">
        <v>2253230</v>
      </c>
      <c r="E57" s="64">
        <v>17187697</v>
      </c>
      <c r="F57" s="64">
        <v>3571175</v>
      </c>
      <c r="G57" s="64">
        <v>243058</v>
      </c>
      <c r="H57" s="159"/>
      <c r="I57" s="159"/>
    </row>
    <row r="58" spans="1:9" x14ac:dyDescent="0.25">
      <c r="A58" s="142" t="s">
        <v>44</v>
      </c>
      <c r="B58" s="64">
        <v>107024763</v>
      </c>
      <c r="C58" s="64">
        <v>85245433</v>
      </c>
      <c r="D58" s="64">
        <v>526000</v>
      </c>
      <c r="E58" s="139">
        <v>21206179</v>
      </c>
      <c r="F58" s="64">
        <v>0</v>
      </c>
      <c r="G58" s="64">
        <v>47151</v>
      </c>
      <c r="H58" s="159"/>
      <c r="I58" s="159"/>
    </row>
    <row r="59" spans="1:9" ht="31.5" x14ac:dyDescent="0.25">
      <c r="A59" s="142" t="s">
        <v>45</v>
      </c>
      <c r="B59" s="64">
        <v>62619358</v>
      </c>
      <c r="C59" s="64">
        <v>53795693</v>
      </c>
      <c r="D59" s="64">
        <v>1292386</v>
      </c>
      <c r="E59" s="64">
        <v>6197909</v>
      </c>
      <c r="F59" s="64">
        <v>1273696</v>
      </c>
      <c r="G59" s="64">
        <v>59674</v>
      </c>
      <c r="H59" s="159"/>
      <c r="I59" s="159"/>
    </row>
    <row r="60" spans="1:9" ht="31.5" x14ac:dyDescent="0.25">
      <c r="A60" s="142" t="s">
        <v>46</v>
      </c>
      <c r="B60" s="64">
        <v>23972291</v>
      </c>
      <c r="C60" s="64">
        <v>17541688</v>
      </c>
      <c r="D60" s="64">
        <v>2331504</v>
      </c>
      <c r="E60" s="64">
        <v>3286339</v>
      </c>
      <c r="F60" s="64">
        <v>793549</v>
      </c>
      <c r="G60" s="64">
        <v>19211</v>
      </c>
      <c r="H60" s="159"/>
      <c r="I60" s="159"/>
    </row>
    <row r="61" spans="1:9" x14ac:dyDescent="0.25">
      <c r="A61" s="142" t="s">
        <v>106</v>
      </c>
      <c r="B61" s="64">
        <v>23732463</v>
      </c>
      <c r="C61" s="64">
        <v>12797313</v>
      </c>
      <c r="D61" s="64">
        <v>589037</v>
      </c>
      <c r="E61" s="140">
        <v>9559463</v>
      </c>
      <c r="F61" s="64">
        <v>743372</v>
      </c>
      <c r="G61" s="64">
        <v>43278</v>
      </c>
      <c r="H61" s="159"/>
      <c r="I61" s="159"/>
    </row>
    <row r="62" spans="1:9" x14ac:dyDescent="0.25">
      <c r="B62" s="169"/>
      <c r="C62" s="169"/>
      <c r="D62" s="169"/>
      <c r="E62" s="169"/>
      <c r="F62" s="169"/>
      <c r="G62" s="169"/>
    </row>
  </sheetData>
  <mergeCells count="21">
    <mergeCell ref="B51:G51"/>
    <mergeCell ref="A52:A54"/>
    <mergeCell ref="B52:B53"/>
    <mergeCell ref="C52:G52"/>
    <mergeCell ref="A2:G2"/>
    <mergeCell ref="A4:A6"/>
    <mergeCell ref="B4:B5"/>
    <mergeCell ref="C4:G4"/>
    <mergeCell ref="A16:A18"/>
    <mergeCell ref="B16:B17"/>
    <mergeCell ref="C16:G16"/>
    <mergeCell ref="B3:G3"/>
    <mergeCell ref="B15:G15"/>
    <mergeCell ref="B39:G39"/>
    <mergeCell ref="A40:A42"/>
    <mergeCell ref="B40:B41"/>
    <mergeCell ref="C40:G40"/>
    <mergeCell ref="B27:G27"/>
    <mergeCell ref="A28:A30"/>
    <mergeCell ref="B28:B29"/>
    <mergeCell ref="C28:G28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opLeftCell="A178" workbookViewId="0">
      <selection activeCell="C7" sqref="C7"/>
    </sheetView>
  </sheetViews>
  <sheetFormatPr defaultRowHeight="15.75" x14ac:dyDescent="0.25"/>
  <cols>
    <col min="1" max="1" width="32.42578125" style="4" customWidth="1"/>
    <col min="2" max="6" width="14.140625" style="4" bestFit="1" customWidth="1"/>
    <col min="7" max="7" width="10.140625" style="4" bestFit="1" customWidth="1"/>
    <col min="8" max="10" width="9.140625" style="4"/>
    <col min="11" max="11" width="56.85546875" style="4" customWidth="1"/>
    <col min="12" max="12" width="10.42578125" style="4" customWidth="1"/>
    <col min="13" max="16384" width="9.140625" style="4"/>
  </cols>
  <sheetData>
    <row r="1" spans="1:6" ht="33" customHeight="1" x14ac:dyDescent="0.25">
      <c r="A1" s="44" t="s">
        <v>256</v>
      </c>
    </row>
    <row r="2" spans="1:6" ht="47.25" customHeight="1" x14ac:dyDescent="0.25">
      <c r="A2" s="251" t="s">
        <v>264</v>
      </c>
      <c r="B2" s="252"/>
      <c r="C2" s="253"/>
      <c r="D2" s="253"/>
      <c r="E2" s="253"/>
      <c r="F2" s="253"/>
    </row>
    <row r="3" spans="1:6" x14ac:dyDescent="0.25">
      <c r="A3" s="72"/>
      <c r="B3" s="143">
        <v>2011</v>
      </c>
      <c r="C3" s="144">
        <v>2012</v>
      </c>
      <c r="D3" s="144">
        <v>2013</v>
      </c>
      <c r="E3" s="144">
        <v>2014</v>
      </c>
      <c r="F3" s="144">
        <v>2015</v>
      </c>
    </row>
    <row r="4" spans="1:6" x14ac:dyDescent="0.25">
      <c r="A4" s="74" t="s">
        <v>122</v>
      </c>
      <c r="B4" s="145">
        <v>103364317.9996572</v>
      </c>
      <c r="C4" s="145">
        <v>118524001.0018176</v>
      </c>
      <c r="D4" s="145">
        <v>120155241.58</v>
      </c>
      <c r="E4" s="145">
        <v>131436784.68000001</v>
      </c>
      <c r="F4" s="145">
        <v>138764005.19</v>
      </c>
    </row>
    <row r="5" spans="1:6" ht="31.5" x14ac:dyDescent="0.25">
      <c r="A5" s="75" t="s">
        <v>123</v>
      </c>
      <c r="B5" s="146">
        <v>44341167.017796397</v>
      </c>
      <c r="C5" s="146">
        <v>53772854.605323002</v>
      </c>
      <c r="D5" s="146">
        <v>47179495.420000002</v>
      </c>
      <c r="E5" s="146">
        <v>51576421.590000004</v>
      </c>
      <c r="F5" s="146">
        <v>56486398.491353005</v>
      </c>
    </row>
    <row r="6" spans="1:6" x14ac:dyDescent="0.25">
      <c r="A6" s="76" t="s">
        <v>124</v>
      </c>
      <c r="B6" s="147">
        <v>750869.41524739994</v>
      </c>
      <c r="C6" s="147">
        <v>868686.10812920006</v>
      </c>
      <c r="D6" s="147">
        <v>1155749.51</v>
      </c>
      <c r="E6" s="147">
        <v>1277899.94</v>
      </c>
      <c r="F6" s="147">
        <v>1321152.02</v>
      </c>
    </row>
    <row r="7" spans="1:6" x14ac:dyDescent="0.25">
      <c r="A7" s="76" t="s">
        <v>125</v>
      </c>
      <c r="B7" s="147">
        <v>420930.51219139999</v>
      </c>
      <c r="C7" s="147">
        <v>477438.38082819997</v>
      </c>
      <c r="D7" s="147">
        <v>649650.4</v>
      </c>
      <c r="E7" s="147">
        <v>723057.15</v>
      </c>
      <c r="F7" s="147">
        <v>743025.28</v>
      </c>
    </row>
    <row r="8" spans="1:6" x14ac:dyDescent="0.25">
      <c r="A8" s="76" t="s">
        <v>126</v>
      </c>
      <c r="B8" s="147">
        <v>723767.2910677999</v>
      </c>
      <c r="C8" s="147">
        <v>715375.31283570011</v>
      </c>
      <c r="D8" s="147">
        <v>869865.45</v>
      </c>
      <c r="E8" s="147">
        <v>970417.26</v>
      </c>
      <c r="F8" s="147">
        <v>1030813.36</v>
      </c>
    </row>
    <row r="9" spans="1:6" x14ac:dyDescent="0.25">
      <c r="A9" s="76" t="s">
        <v>127</v>
      </c>
      <c r="B9" s="147">
        <v>1223058.2927349999</v>
      </c>
      <c r="C9" s="147">
        <v>1489728.168569</v>
      </c>
      <c r="D9" s="147">
        <v>1716594.88</v>
      </c>
      <c r="E9" s="147">
        <v>1854791.55</v>
      </c>
      <c r="F9" s="147">
        <v>1622313.94</v>
      </c>
    </row>
    <row r="10" spans="1:6" x14ac:dyDescent="0.25">
      <c r="A10" s="76" t="s">
        <v>128</v>
      </c>
      <c r="B10" s="147">
        <v>492179.53658880002</v>
      </c>
      <c r="C10" s="147">
        <v>556055.3506915</v>
      </c>
      <c r="D10" s="147">
        <v>600451.89</v>
      </c>
      <c r="E10" s="147">
        <v>616691.02</v>
      </c>
      <c r="F10" s="147">
        <v>616660.49</v>
      </c>
    </row>
    <row r="11" spans="1:6" x14ac:dyDescent="0.25">
      <c r="A11" s="76" t="s">
        <v>129</v>
      </c>
      <c r="B11" s="147">
        <v>705575.17109980003</v>
      </c>
      <c r="C11" s="147">
        <v>992247.37917169998</v>
      </c>
      <c r="D11" s="147">
        <v>1149789.6000000001</v>
      </c>
      <c r="E11" s="147">
        <v>1230527.8799999999</v>
      </c>
      <c r="F11" s="147">
        <v>1286245.99</v>
      </c>
    </row>
    <row r="12" spans="1:6" x14ac:dyDescent="0.25">
      <c r="A12" s="76" t="s">
        <v>130</v>
      </c>
      <c r="B12" s="147">
        <v>281502.38364119997</v>
      </c>
      <c r="C12" s="147">
        <v>337390.42124659999</v>
      </c>
      <c r="D12" s="147">
        <v>361452.57</v>
      </c>
      <c r="E12" s="147">
        <v>375706.63</v>
      </c>
      <c r="F12" s="147">
        <v>391372.73</v>
      </c>
    </row>
    <row r="13" spans="1:6" x14ac:dyDescent="0.25">
      <c r="A13" s="76" t="s">
        <v>131</v>
      </c>
      <c r="B13" s="147">
        <v>457573.16292239999</v>
      </c>
      <c r="C13" s="147">
        <v>605610.23550960002</v>
      </c>
      <c r="D13" s="147">
        <v>679546.68</v>
      </c>
      <c r="E13" s="147">
        <v>779404.83</v>
      </c>
      <c r="F13" s="147">
        <v>782846.42</v>
      </c>
    </row>
    <row r="14" spans="1:6" x14ac:dyDescent="0.25">
      <c r="A14" s="76" t="s">
        <v>132</v>
      </c>
      <c r="B14" s="147">
        <v>877294.31259320001</v>
      </c>
      <c r="C14" s="147">
        <v>832358.50182270003</v>
      </c>
      <c r="D14" s="147">
        <v>874513.82</v>
      </c>
      <c r="E14" s="147">
        <v>1046701.25</v>
      </c>
      <c r="F14" s="147">
        <v>1010211.58</v>
      </c>
    </row>
    <row r="15" spans="1:6" x14ac:dyDescent="0.25">
      <c r="A15" s="76" t="s">
        <v>133</v>
      </c>
      <c r="B15" s="147">
        <v>9178255.2896736003</v>
      </c>
      <c r="C15" s="147">
        <v>12757959.024840301</v>
      </c>
      <c r="D15" s="147">
        <v>13086401.85</v>
      </c>
      <c r="E15" s="147">
        <v>14878643.51</v>
      </c>
      <c r="F15" s="147">
        <v>15004803.359999999</v>
      </c>
    </row>
    <row r="16" spans="1:6" x14ac:dyDescent="0.25">
      <c r="A16" s="76" t="s">
        <v>134</v>
      </c>
      <c r="B16" s="147">
        <v>408009.97244139999</v>
      </c>
      <c r="C16" s="147">
        <v>384752.61204620003</v>
      </c>
      <c r="D16" s="147">
        <v>422122.34</v>
      </c>
      <c r="E16" s="147">
        <v>441964.68</v>
      </c>
      <c r="F16" s="147">
        <v>421838.27</v>
      </c>
    </row>
    <row r="17" spans="1:6" x14ac:dyDescent="0.25">
      <c r="A17" s="76" t="s">
        <v>135</v>
      </c>
      <c r="B17" s="147">
        <v>633757.64295340003</v>
      </c>
      <c r="C17" s="147">
        <v>661020.20597709995</v>
      </c>
      <c r="D17" s="147">
        <v>714694.43</v>
      </c>
      <c r="E17" s="147">
        <v>784422.21</v>
      </c>
      <c r="F17" s="147">
        <v>751626.48</v>
      </c>
    </row>
    <row r="18" spans="1:6" x14ac:dyDescent="0.25">
      <c r="A18" s="76" t="s">
        <v>136</v>
      </c>
      <c r="B18" s="147">
        <v>398521.12804899999</v>
      </c>
      <c r="C18" s="147">
        <v>497848.21380039997</v>
      </c>
      <c r="D18" s="147">
        <v>571121.18999999994</v>
      </c>
      <c r="E18" s="147">
        <v>597643.03</v>
      </c>
      <c r="F18" s="147">
        <v>607714.4</v>
      </c>
    </row>
    <row r="19" spans="1:6" x14ac:dyDescent="0.25">
      <c r="A19" s="76" t="s">
        <v>137</v>
      </c>
      <c r="B19" s="147">
        <v>498298.70421439997</v>
      </c>
      <c r="C19" s="147">
        <v>433027.4376535</v>
      </c>
      <c r="D19" s="147">
        <v>505126.79</v>
      </c>
      <c r="E19" s="147">
        <v>591324.48</v>
      </c>
      <c r="F19" s="147">
        <v>566589.77</v>
      </c>
    </row>
    <row r="20" spans="1:6" x14ac:dyDescent="0.25">
      <c r="A20" s="76" t="s">
        <v>138</v>
      </c>
      <c r="B20" s="147">
        <v>1106804.4442803999</v>
      </c>
      <c r="C20" s="147">
        <v>1057826.7089249999</v>
      </c>
      <c r="D20" s="147">
        <v>1216072.3</v>
      </c>
      <c r="E20" s="147">
        <v>995632.77</v>
      </c>
      <c r="F20" s="147">
        <v>1128921.1399999999</v>
      </c>
    </row>
    <row r="21" spans="1:6" x14ac:dyDescent="0.25">
      <c r="A21" s="76" t="s">
        <v>139</v>
      </c>
      <c r="B21" s="147">
        <v>845912.90564840008</v>
      </c>
      <c r="C21" s="147">
        <v>742327.67066310009</v>
      </c>
      <c r="D21" s="147">
        <v>854644.88</v>
      </c>
      <c r="E21" s="147">
        <v>1138110.31</v>
      </c>
      <c r="F21" s="147">
        <v>1195874.45</v>
      </c>
    </row>
    <row r="22" spans="1:6" x14ac:dyDescent="0.25">
      <c r="A22" s="76" t="s">
        <v>140</v>
      </c>
      <c r="B22" s="147">
        <v>832475.54430840001</v>
      </c>
      <c r="C22" s="147">
        <v>868413.50292689994</v>
      </c>
      <c r="D22" s="147">
        <v>931848.51</v>
      </c>
      <c r="E22" s="147">
        <v>1084924.8600000001</v>
      </c>
      <c r="F22" s="147">
        <v>1081266.03</v>
      </c>
    </row>
    <row r="23" spans="1:6" x14ac:dyDescent="0.25">
      <c r="A23" s="77" t="s">
        <v>141</v>
      </c>
      <c r="B23" s="126">
        <v>24506381.308140401</v>
      </c>
      <c r="C23" s="126">
        <v>29494789.369686298</v>
      </c>
      <c r="D23" s="126">
        <v>20819848.330000002</v>
      </c>
      <c r="E23" s="126">
        <v>22188558.23</v>
      </c>
      <c r="F23" s="126">
        <v>26923122.291353002</v>
      </c>
    </row>
    <row r="24" spans="1:6" ht="31.5" x14ac:dyDescent="0.25">
      <c r="A24" s="75" t="s">
        <v>142</v>
      </c>
      <c r="B24" s="146">
        <v>12745885.061875399</v>
      </c>
      <c r="C24" s="146">
        <v>14498673.617926899</v>
      </c>
      <c r="D24" s="146">
        <v>15680266.33</v>
      </c>
      <c r="E24" s="146">
        <v>17200554.490000002</v>
      </c>
      <c r="F24" s="146">
        <v>17532487.550000001</v>
      </c>
    </row>
    <row r="25" spans="1:6" x14ac:dyDescent="0.25">
      <c r="A25" s="76" t="s">
        <v>143</v>
      </c>
      <c r="B25" s="147">
        <v>431721.74699060002</v>
      </c>
      <c r="C25" s="147">
        <v>405826.17942400003</v>
      </c>
      <c r="D25" s="147">
        <v>466209.52</v>
      </c>
      <c r="E25" s="147">
        <v>515632.81</v>
      </c>
      <c r="F25" s="147">
        <v>521810.35</v>
      </c>
    </row>
    <row r="26" spans="1:6" x14ac:dyDescent="0.25">
      <c r="A26" s="76" t="s">
        <v>144</v>
      </c>
      <c r="B26" s="147">
        <v>463630.3119572</v>
      </c>
      <c r="C26" s="147">
        <v>535147.7169151</v>
      </c>
      <c r="D26" s="147">
        <v>645164.76</v>
      </c>
      <c r="E26" s="147">
        <v>670697.77</v>
      </c>
      <c r="F26" s="147">
        <v>687633.28</v>
      </c>
    </row>
    <row r="27" spans="1:6" x14ac:dyDescent="0.25">
      <c r="A27" s="76" t="s">
        <v>145</v>
      </c>
      <c r="B27" s="147">
        <v>712376.54322420002</v>
      </c>
      <c r="C27" s="147">
        <v>884686.84826419991</v>
      </c>
      <c r="D27" s="147">
        <v>965455.8</v>
      </c>
      <c r="E27" s="147">
        <v>1000206.46</v>
      </c>
      <c r="F27" s="147">
        <v>1004810.8</v>
      </c>
    </row>
    <row r="28" spans="1:6" x14ac:dyDescent="0.25">
      <c r="A28" s="76" t="s">
        <v>146</v>
      </c>
      <c r="B28" s="147">
        <v>25231.230023799999</v>
      </c>
      <c r="C28" s="147">
        <v>31408.860265000003</v>
      </c>
      <c r="D28" s="147">
        <v>38981.1</v>
      </c>
      <c r="E28" s="147">
        <v>42683.65</v>
      </c>
      <c r="F28" s="147">
        <v>59277.2</v>
      </c>
    </row>
    <row r="29" spans="1:6" ht="31.5" x14ac:dyDescent="0.25">
      <c r="A29" s="76" t="s">
        <v>147</v>
      </c>
      <c r="B29" s="147">
        <v>687145.31320039998</v>
      </c>
      <c r="C29" s="147">
        <v>853266.13559910003</v>
      </c>
      <c r="D29" s="147">
        <v>926474.7</v>
      </c>
      <c r="E29" s="147">
        <v>957522.81</v>
      </c>
      <c r="F29" s="147">
        <v>945533.6</v>
      </c>
    </row>
    <row r="30" spans="1:6" x14ac:dyDescent="0.25">
      <c r="A30" s="76" t="s">
        <v>148</v>
      </c>
      <c r="B30" s="147">
        <v>663567.91226460005</v>
      </c>
      <c r="C30" s="147">
        <v>867974.96412320004</v>
      </c>
      <c r="D30" s="147">
        <v>950664.97</v>
      </c>
      <c r="E30" s="147">
        <v>946321.64</v>
      </c>
      <c r="F30" s="147">
        <v>829638.65</v>
      </c>
    </row>
    <row r="31" spans="1:6" x14ac:dyDescent="0.25">
      <c r="A31" s="76" t="s">
        <v>149</v>
      </c>
      <c r="B31" s="147">
        <v>565599.21166419995</v>
      </c>
      <c r="C31" s="147">
        <v>751619.95234150009</v>
      </c>
      <c r="D31" s="147">
        <v>852220.3</v>
      </c>
      <c r="E31" s="147">
        <v>934978.74</v>
      </c>
      <c r="F31" s="147">
        <v>1039412.85</v>
      </c>
    </row>
    <row r="32" spans="1:6" x14ac:dyDescent="0.25">
      <c r="A32" s="76" t="s">
        <v>150</v>
      </c>
      <c r="B32" s="147">
        <v>1263246.3395734001</v>
      </c>
      <c r="C32" s="147">
        <v>1286115.7872510999</v>
      </c>
      <c r="D32" s="147">
        <v>1490613.13</v>
      </c>
      <c r="E32" s="147">
        <v>1484142.78</v>
      </c>
      <c r="F32" s="147">
        <v>1674119.88</v>
      </c>
    </row>
    <row r="33" spans="1:6" x14ac:dyDescent="0.25">
      <c r="A33" s="76" t="s">
        <v>151</v>
      </c>
      <c r="B33" s="147">
        <v>492789.38606499997</v>
      </c>
      <c r="C33" s="147">
        <v>381386.53041780001</v>
      </c>
      <c r="D33" s="147">
        <v>437580.44</v>
      </c>
      <c r="E33" s="147">
        <v>512620.87</v>
      </c>
      <c r="F33" s="147">
        <v>528014.85</v>
      </c>
    </row>
    <row r="34" spans="1:6" x14ac:dyDescent="0.25">
      <c r="A34" s="76" t="s">
        <v>152</v>
      </c>
      <c r="B34" s="147">
        <v>340595.7642418</v>
      </c>
      <c r="C34" s="147">
        <v>341752.10448340001</v>
      </c>
      <c r="D34" s="147">
        <v>362772.94</v>
      </c>
      <c r="E34" s="147">
        <v>391871.37</v>
      </c>
      <c r="F34" s="147">
        <v>410763.49</v>
      </c>
    </row>
    <row r="35" spans="1:6" x14ac:dyDescent="0.25">
      <c r="A35" s="76" t="s">
        <v>153</v>
      </c>
      <c r="B35" s="147">
        <v>297275.77856800001</v>
      </c>
      <c r="C35" s="147">
        <v>326960.30915859999</v>
      </c>
      <c r="D35" s="147">
        <v>366641.64</v>
      </c>
      <c r="E35" s="147">
        <v>392351.2</v>
      </c>
      <c r="F35" s="147">
        <v>365996.87</v>
      </c>
    </row>
    <row r="36" spans="1:6" x14ac:dyDescent="0.25">
      <c r="A36" s="76" t="s">
        <v>154</v>
      </c>
      <c r="B36" s="147">
        <v>7515082.0673264004</v>
      </c>
      <c r="C36" s="147">
        <v>8717203.225548001</v>
      </c>
      <c r="D36" s="147">
        <v>9142942.8300000001</v>
      </c>
      <c r="E36" s="147">
        <v>10351730.85</v>
      </c>
      <c r="F36" s="147">
        <v>10470286.539999999</v>
      </c>
    </row>
    <row r="37" spans="1:6" x14ac:dyDescent="0.25">
      <c r="A37" s="75" t="s">
        <v>155</v>
      </c>
      <c r="B37" s="146">
        <v>8087017.5116840005</v>
      </c>
      <c r="C37" s="146">
        <v>8472854.1450864002</v>
      </c>
      <c r="D37" s="146">
        <v>9673962.1300000008</v>
      </c>
      <c r="E37" s="146">
        <v>10482130.059999999</v>
      </c>
      <c r="F37" s="146">
        <v>12048981.940000001</v>
      </c>
    </row>
    <row r="38" spans="1:6" x14ac:dyDescent="0.25">
      <c r="A38" s="76" t="s">
        <v>156</v>
      </c>
      <c r="B38" s="147">
        <v>177042.40387040001</v>
      </c>
      <c r="C38" s="147">
        <v>176209.63228670001</v>
      </c>
      <c r="D38" s="147">
        <v>238778.61</v>
      </c>
      <c r="E38" s="147">
        <v>306398.94</v>
      </c>
      <c r="F38" s="147">
        <v>278854.53000000003</v>
      </c>
    </row>
    <row r="39" spans="1:6" x14ac:dyDescent="0.25">
      <c r="A39" s="76" t="s">
        <v>157</v>
      </c>
      <c r="B39" s="147">
        <v>74349.953937400001</v>
      </c>
      <c r="C39" s="147">
        <v>91050.137568200007</v>
      </c>
      <c r="D39" s="147">
        <v>103658.31</v>
      </c>
      <c r="E39" s="147">
        <v>109630.84</v>
      </c>
      <c r="F39" s="147">
        <v>114492.62</v>
      </c>
    </row>
    <row r="40" spans="1:6" x14ac:dyDescent="0.25">
      <c r="A40" s="47" t="s">
        <v>158</v>
      </c>
      <c r="B40" s="147"/>
      <c r="C40" s="147"/>
      <c r="D40" s="147"/>
      <c r="E40" s="147"/>
      <c r="F40" s="147">
        <v>994020.91</v>
      </c>
    </row>
    <row r="41" spans="1:6" x14ac:dyDescent="0.25">
      <c r="A41" s="47" t="s">
        <v>159</v>
      </c>
      <c r="B41" s="147">
        <v>3343174.1556647997</v>
      </c>
      <c r="C41" s="147">
        <v>3926522.3671284998</v>
      </c>
      <c r="D41" s="147">
        <v>4424029.2</v>
      </c>
      <c r="E41" s="147">
        <v>4712685.8099999996</v>
      </c>
      <c r="F41" s="147">
        <v>4880802.42</v>
      </c>
    </row>
    <row r="42" spans="1:6" x14ac:dyDescent="0.25">
      <c r="A42" s="47" t="s">
        <v>160</v>
      </c>
      <c r="B42" s="147">
        <v>382892.44316739996</v>
      </c>
      <c r="C42" s="147">
        <v>251792.3877244</v>
      </c>
      <c r="D42" s="147">
        <v>304383.94</v>
      </c>
      <c r="E42" s="147">
        <v>504967.72</v>
      </c>
      <c r="F42" s="147">
        <v>539524.74</v>
      </c>
    </row>
    <row r="43" spans="1:6" x14ac:dyDescent="0.25">
      <c r="A43" s="47" t="s">
        <v>161</v>
      </c>
      <c r="B43" s="147">
        <v>1097284.5905925999</v>
      </c>
      <c r="C43" s="147">
        <v>1266772.6702878999</v>
      </c>
      <c r="D43" s="147">
        <v>1487111.62</v>
      </c>
      <c r="E43" s="147">
        <v>1633428.63</v>
      </c>
      <c r="F43" s="147">
        <v>1560283.37</v>
      </c>
    </row>
    <row r="44" spans="1:6" x14ac:dyDescent="0.25">
      <c r="A44" s="47" t="s">
        <v>162</v>
      </c>
      <c r="B44" s="147">
        <v>3012273.9644514001</v>
      </c>
      <c r="C44" s="147">
        <v>2760506.9500906998</v>
      </c>
      <c r="D44" s="147">
        <v>3116000.45</v>
      </c>
      <c r="E44" s="147">
        <v>3215018.12</v>
      </c>
      <c r="F44" s="147">
        <v>3168822.35</v>
      </c>
    </row>
    <row r="45" spans="1:6" x14ac:dyDescent="0.25">
      <c r="A45" s="47" t="s">
        <v>163</v>
      </c>
      <c r="B45" s="147"/>
      <c r="C45" s="147"/>
      <c r="D45" s="147"/>
      <c r="E45" s="147"/>
      <c r="F45" s="147">
        <v>512181</v>
      </c>
    </row>
    <row r="46" spans="1:6" ht="31.5" x14ac:dyDescent="0.25">
      <c r="A46" s="75" t="s">
        <v>164</v>
      </c>
      <c r="B46" s="146">
        <v>3185305.8327834001</v>
      </c>
      <c r="C46" s="146">
        <v>2697262.5431571002</v>
      </c>
      <c r="D46" s="146">
        <v>3149426.83</v>
      </c>
      <c r="E46" s="146">
        <v>3372179.7699999996</v>
      </c>
      <c r="F46" s="146">
        <v>3859344.84</v>
      </c>
    </row>
    <row r="47" spans="1:6" x14ac:dyDescent="0.25">
      <c r="A47" s="76" t="s">
        <v>165</v>
      </c>
      <c r="B47" s="147">
        <v>1237715.3530273999</v>
      </c>
      <c r="C47" s="147">
        <v>769694.862494</v>
      </c>
      <c r="D47" s="147">
        <v>804121.28</v>
      </c>
      <c r="E47" s="147">
        <v>901340.63</v>
      </c>
      <c r="F47" s="147">
        <v>964277.83</v>
      </c>
    </row>
    <row r="48" spans="1:6" x14ac:dyDescent="0.25">
      <c r="A48" s="76" t="s">
        <v>166</v>
      </c>
      <c r="B48" s="147">
        <v>67775.983312600001</v>
      </c>
      <c r="C48" s="147">
        <v>83950.549908300003</v>
      </c>
      <c r="D48" s="147">
        <v>95240.39</v>
      </c>
      <c r="E48" s="147">
        <v>113784.18</v>
      </c>
      <c r="F48" s="147">
        <v>113323.8</v>
      </c>
    </row>
    <row r="49" spans="1:6" ht="31.5" x14ac:dyDescent="0.25">
      <c r="A49" s="76" t="s">
        <v>167</v>
      </c>
      <c r="B49" s="147">
        <v>247051.05645180002</v>
      </c>
      <c r="C49" s="147">
        <v>186675.30157499999</v>
      </c>
      <c r="D49" s="147">
        <v>209386.19</v>
      </c>
      <c r="E49" s="147">
        <v>221954.19</v>
      </c>
      <c r="F49" s="147">
        <v>319709.89</v>
      </c>
    </row>
    <row r="50" spans="1:6" ht="31.5" x14ac:dyDescent="0.25">
      <c r="A50" s="76" t="s">
        <v>168</v>
      </c>
      <c r="B50" s="147">
        <v>172153.271629</v>
      </c>
      <c r="C50" s="147">
        <v>106233.0620963</v>
      </c>
      <c r="D50" s="147">
        <v>139641.69</v>
      </c>
      <c r="E50" s="147">
        <v>161244.88</v>
      </c>
      <c r="F50" s="147">
        <v>176378.62</v>
      </c>
    </row>
    <row r="51" spans="1:6" ht="31.5" x14ac:dyDescent="0.25">
      <c r="A51" s="76" t="s">
        <v>169</v>
      </c>
      <c r="B51" s="147">
        <v>289461.43612720002</v>
      </c>
      <c r="C51" s="147">
        <v>340626.12647389999</v>
      </c>
      <c r="D51" s="147">
        <v>394766.62</v>
      </c>
      <c r="E51" s="147">
        <v>446906.99</v>
      </c>
      <c r="F51" s="147">
        <v>558740.43999999994</v>
      </c>
    </row>
    <row r="52" spans="1:6" x14ac:dyDescent="0.25">
      <c r="A52" s="76" t="s">
        <v>170</v>
      </c>
      <c r="B52" s="147">
        <v>241417.70112079999</v>
      </c>
      <c r="C52" s="147">
        <v>287444.40722520003</v>
      </c>
      <c r="D52" s="147">
        <v>420063</v>
      </c>
      <c r="E52" s="147">
        <v>475985.27</v>
      </c>
      <c r="F52" s="147">
        <v>543709.42000000004</v>
      </c>
    </row>
    <row r="53" spans="1:6" x14ac:dyDescent="0.25">
      <c r="A53" s="76" t="s">
        <v>171</v>
      </c>
      <c r="B53" s="147">
        <v>929731.03111460002</v>
      </c>
      <c r="C53" s="147">
        <v>922638.23338440002</v>
      </c>
      <c r="D53" s="147">
        <v>1086207.6599999999</v>
      </c>
      <c r="E53" s="147">
        <v>1050963.6299999999</v>
      </c>
      <c r="F53" s="147">
        <v>1183204.83</v>
      </c>
    </row>
    <row r="54" spans="1:6" ht="31.5" x14ac:dyDescent="0.25">
      <c r="A54" s="75" t="s">
        <v>172</v>
      </c>
      <c r="B54" s="146">
        <v>14580126.230512597</v>
      </c>
      <c r="C54" s="146">
        <v>16101947.779453902</v>
      </c>
      <c r="D54" s="146">
        <v>19242118.170000002</v>
      </c>
      <c r="E54" s="146">
        <v>21023035.880000003</v>
      </c>
      <c r="F54" s="146">
        <v>21222423.25</v>
      </c>
    </row>
    <row r="55" spans="1:6" x14ac:dyDescent="0.25">
      <c r="A55" s="76" t="s">
        <v>173</v>
      </c>
      <c r="B55" s="147">
        <v>1954195.4596761998</v>
      </c>
      <c r="C55" s="147">
        <v>1956037.1457032999</v>
      </c>
      <c r="D55" s="147">
        <v>2292189.41</v>
      </c>
      <c r="E55" s="147">
        <v>2496556.58</v>
      </c>
      <c r="F55" s="147">
        <v>2412050.67</v>
      </c>
    </row>
    <row r="56" spans="1:6" x14ac:dyDescent="0.25">
      <c r="A56" s="76" t="s">
        <v>174</v>
      </c>
      <c r="B56" s="147">
        <v>330755.48116820003</v>
      </c>
      <c r="C56" s="147">
        <v>307794.97819689999</v>
      </c>
      <c r="D56" s="147">
        <v>343002.69</v>
      </c>
      <c r="E56" s="147">
        <v>370647.33</v>
      </c>
      <c r="F56" s="147">
        <v>381021.82</v>
      </c>
    </row>
    <row r="57" spans="1:6" x14ac:dyDescent="0.25">
      <c r="A57" s="76" t="s">
        <v>175</v>
      </c>
      <c r="B57" s="147">
        <v>305152.13959959999</v>
      </c>
      <c r="C57" s="147">
        <v>398406.57696139999</v>
      </c>
      <c r="D57" s="147">
        <v>466672.96</v>
      </c>
      <c r="E57" s="147">
        <v>534296.72</v>
      </c>
      <c r="F57" s="147">
        <v>559156.11</v>
      </c>
    </row>
    <row r="58" spans="1:6" x14ac:dyDescent="0.25">
      <c r="A58" s="76" t="s">
        <v>176</v>
      </c>
      <c r="B58" s="147">
        <v>1892032.1588310001</v>
      </c>
      <c r="C58" s="147">
        <v>2683999.7074452001</v>
      </c>
      <c r="D58" s="147">
        <v>3272315.51</v>
      </c>
      <c r="E58" s="147">
        <v>3546758.28</v>
      </c>
      <c r="F58" s="147">
        <v>3391068.93</v>
      </c>
    </row>
    <row r="59" spans="1:6" x14ac:dyDescent="0.25">
      <c r="A59" s="76" t="s">
        <v>177</v>
      </c>
      <c r="B59" s="147">
        <v>597972.91606179997</v>
      </c>
      <c r="C59" s="147">
        <v>659017.15036020009</v>
      </c>
      <c r="D59" s="147">
        <v>784335.44</v>
      </c>
      <c r="E59" s="147">
        <v>849116.29</v>
      </c>
      <c r="F59" s="147">
        <v>886313.88</v>
      </c>
    </row>
    <row r="60" spans="1:6" x14ac:dyDescent="0.25">
      <c r="A60" s="76" t="s">
        <v>178</v>
      </c>
      <c r="B60" s="147">
        <v>601704.36794160004</v>
      </c>
      <c r="C60" s="147">
        <v>608988.16953810002</v>
      </c>
      <c r="D60" s="147">
        <v>740373.93</v>
      </c>
      <c r="E60" s="147">
        <v>839561.39</v>
      </c>
      <c r="F60" s="147">
        <v>861775.29</v>
      </c>
    </row>
    <row r="61" spans="1:6" x14ac:dyDescent="0.25">
      <c r="A61" s="76" t="s">
        <v>179</v>
      </c>
      <c r="B61" s="147">
        <v>1173019.6263911999</v>
      </c>
      <c r="C61" s="147">
        <v>1304735.9078082</v>
      </c>
      <c r="D61" s="147">
        <v>1315014.57</v>
      </c>
      <c r="E61" s="147">
        <v>1424829.98</v>
      </c>
      <c r="F61" s="147">
        <v>1463980.98</v>
      </c>
    </row>
    <row r="62" spans="1:6" x14ac:dyDescent="0.25">
      <c r="A62" s="76" t="s">
        <v>180</v>
      </c>
      <c r="B62" s="147">
        <v>630460.32120920008</v>
      </c>
      <c r="C62" s="147">
        <v>608810.38353660004</v>
      </c>
      <c r="D62" s="147">
        <v>741183.5</v>
      </c>
      <c r="E62" s="147">
        <v>756704.21</v>
      </c>
      <c r="F62" s="147">
        <v>809483.38</v>
      </c>
    </row>
    <row r="63" spans="1:6" x14ac:dyDescent="0.25">
      <c r="A63" s="76" t="s">
        <v>181</v>
      </c>
      <c r="B63" s="147">
        <v>2203530.8675557999</v>
      </c>
      <c r="C63" s="147">
        <v>2552912.1623392003</v>
      </c>
      <c r="D63" s="147">
        <v>2967799.56</v>
      </c>
      <c r="E63" s="147">
        <v>3311408</v>
      </c>
      <c r="F63" s="147">
        <v>3345529.24</v>
      </c>
    </row>
    <row r="64" spans="1:6" x14ac:dyDescent="0.25">
      <c r="A64" s="76" t="s">
        <v>182</v>
      </c>
      <c r="B64" s="147">
        <v>857851.48437740002</v>
      </c>
      <c r="C64" s="147">
        <v>843736.80591869995</v>
      </c>
      <c r="D64" s="147">
        <v>1016402.83</v>
      </c>
      <c r="E64" s="147">
        <v>1060312.1499999999</v>
      </c>
      <c r="F64" s="147">
        <v>1081186.1100000001</v>
      </c>
    </row>
    <row r="65" spans="1:6" x14ac:dyDescent="0.25">
      <c r="A65" s="76" t="s">
        <v>183</v>
      </c>
      <c r="B65" s="147">
        <v>438223.36259280005</v>
      </c>
      <c r="C65" s="147">
        <v>562348.97514460003</v>
      </c>
      <c r="D65" s="147">
        <v>687683.09</v>
      </c>
      <c r="E65" s="147">
        <v>755999.12</v>
      </c>
      <c r="F65" s="147">
        <v>834449.7</v>
      </c>
    </row>
    <row r="66" spans="1:6" x14ac:dyDescent="0.25">
      <c r="A66" s="76" t="s">
        <v>184</v>
      </c>
      <c r="B66" s="147">
        <v>1990011.1958632001</v>
      </c>
      <c r="C66" s="147">
        <v>1907477.8624936</v>
      </c>
      <c r="D66" s="147">
        <v>2519551.06</v>
      </c>
      <c r="E66" s="147">
        <v>2763952.57</v>
      </c>
      <c r="F66" s="147">
        <v>2890648.88</v>
      </c>
    </row>
    <row r="67" spans="1:6" x14ac:dyDescent="0.25">
      <c r="A67" s="76" t="s">
        <v>185</v>
      </c>
      <c r="B67" s="147">
        <v>1013817.9038076</v>
      </c>
      <c r="C67" s="147">
        <v>1057494.8417222002</v>
      </c>
      <c r="D67" s="147">
        <v>1327248.1599999999</v>
      </c>
      <c r="E67" s="147">
        <v>1473301.12</v>
      </c>
      <c r="F67" s="147">
        <v>1442732.74</v>
      </c>
    </row>
    <row r="68" spans="1:6" x14ac:dyDescent="0.25">
      <c r="A68" s="76" t="s">
        <v>186</v>
      </c>
      <c r="B68" s="147">
        <v>591398.94543700002</v>
      </c>
      <c r="C68" s="147">
        <v>650187.11228570004</v>
      </c>
      <c r="D68" s="147">
        <v>768345.46</v>
      </c>
      <c r="E68" s="147">
        <v>839592.14</v>
      </c>
      <c r="F68" s="147">
        <v>863025.55</v>
      </c>
    </row>
    <row r="69" spans="1:6" ht="31.5" x14ac:dyDescent="0.25">
      <c r="A69" s="75" t="s">
        <v>187</v>
      </c>
      <c r="B69" s="146">
        <v>6696415.9959028009</v>
      </c>
      <c r="C69" s="146">
        <v>8565445.0946676005</v>
      </c>
      <c r="D69" s="146">
        <v>9423155.6099999994</v>
      </c>
      <c r="E69" s="146">
        <v>10546589.52</v>
      </c>
      <c r="F69" s="146">
        <v>10663312.9</v>
      </c>
    </row>
    <row r="70" spans="1:6" x14ac:dyDescent="0.25">
      <c r="A70" s="76" t="s">
        <v>188</v>
      </c>
      <c r="B70" s="147">
        <v>286722.28170019999</v>
      </c>
      <c r="C70" s="147">
        <v>350985.12416130002</v>
      </c>
      <c r="D70" s="147">
        <v>364488.83</v>
      </c>
      <c r="E70" s="147">
        <v>376680.91</v>
      </c>
      <c r="F70" s="147">
        <v>355382.44</v>
      </c>
    </row>
    <row r="71" spans="1:6" x14ac:dyDescent="0.25">
      <c r="A71" s="76" t="s">
        <v>189</v>
      </c>
      <c r="B71" s="147">
        <v>2833029.9006076003</v>
      </c>
      <c r="C71" s="147">
        <v>3874691.8214911995</v>
      </c>
      <c r="D71" s="147">
        <v>3967572.02</v>
      </c>
      <c r="E71" s="147">
        <v>4318211.59</v>
      </c>
      <c r="F71" s="147">
        <v>4242911.9800000004</v>
      </c>
    </row>
    <row r="72" spans="1:6" x14ac:dyDescent="0.25">
      <c r="A72" s="76" t="s">
        <v>190</v>
      </c>
      <c r="B72" s="147">
        <v>2062324.8727360002</v>
      </c>
      <c r="C72" s="147">
        <v>2518172.7776461001</v>
      </c>
      <c r="D72" s="147">
        <v>3031114.89</v>
      </c>
      <c r="E72" s="147">
        <v>3634221.3</v>
      </c>
      <c r="F72" s="147">
        <v>3862221.21</v>
      </c>
    </row>
    <row r="73" spans="1:6" x14ac:dyDescent="0.25">
      <c r="A73" s="76" t="s">
        <v>191</v>
      </c>
      <c r="B73" s="147">
        <v>990581.60512119997</v>
      </c>
      <c r="C73" s="147">
        <v>1242747.8552852001</v>
      </c>
      <c r="D73" s="147">
        <v>1582792.69</v>
      </c>
      <c r="E73" s="147">
        <v>2059065.83</v>
      </c>
      <c r="F73" s="147">
        <v>2126972.15</v>
      </c>
    </row>
    <row r="74" spans="1:6" x14ac:dyDescent="0.25">
      <c r="A74" s="76" t="s">
        <v>192</v>
      </c>
      <c r="B74" s="147">
        <v>251309.66635340001</v>
      </c>
      <c r="C74" s="147">
        <v>336631.86764020001</v>
      </c>
      <c r="D74" s="147">
        <v>371172.33</v>
      </c>
      <c r="E74" s="147">
        <v>399009.96</v>
      </c>
      <c r="F74" s="147">
        <v>452415.96</v>
      </c>
    </row>
    <row r="75" spans="1:6" ht="78.75" x14ac:dyDescent="0.25">
      <c r="A75" s="76" t="s">
        <v>193</v>
      </c>
      <c r="B75" s="147">
        <v>820423.2648296</v>
      </c>
      <c r="C75" s="147">
        <v>938793.0547206999</v>
      </c>
      <c r="D75" s="147">
        <v>1077149.8600000001</v>
      </c>
      <c r="E75" s="147">
        <v>1176145.51</v>
      </c>
      <c r="F75" s="147">
        <v>1282833.0900000001</v>
      </c>
    </row>
    <row r="76" spans="1:6" x14ac:dyDescent="0.25">
      <c r="A76" s="76" t="s">
        <v>194</v>
      </c>
      <c r="B76" s="147">
        <v>1514338.9408590002</v>
      </c>
      <c r="C76" s="147">
        <v>1821595.3713690001</v>
      </c>
      <c r="D76" s="147">
        <v>2059979.87</v>
      </c>
      <c r="E76" s="147">
        <v>2217475.7200000002</v>
      </c>
      <c r="F76" s="147">
        <v>2202797.2799999998</v>
      </c>
    </row>
    <row r="77" spans="1:6" ht="31.5" x14ac:dyDescent="0.25">
      <c r="A77" s="75" t="s">
        <v>195</v>
      </c>
      <c r="B77" s="146">
        <v>9272626.9120076001</v>
      </c>
      <c r="C77" s="146">
        <v>10027853.481006101</v>
      </c>
      <c r="D77" s="146">
        <v>11077651.41</v>
      </c>
      <c r="E77" s="146">
        <v>12219140.43</v>
      </c>
      <c r="F77" s="146">
        <v>11900154.01</v>
      </c>
    </row>
    <row r="78" spans="1:6" x14ac:dyDescent="0.25">
      <c r="A78" s="76" t="s">
        <v>196</v>
      </c>
      <c r="B78" s="147">
        <v>51289.374591600004</v>
      </c>
      <c r="C78" s="147">
        <v>48191.858806600001</v>
      </c>
      <c r="D78" s="147">
        <v>54581.22</v>
      </c>
      <c r="E78" s="147">
        <v>59706.06</v>
      </c>
      <c r="F78" s="147">
        <v>65926.2</v>
      </c>
    </row>
    <row r="79" spans="1:6" x14ac:dyDescent="0.25">
      <c r="A79" s="76" t="s">
        <v>197</v>
      </c>
      <c r="B79" s="147">
        <v>367150.05753600004</v>
      </c>
      <c r="C79" s="147">
        <v>400374.07537799998</v>
      </c>
      <c r="D79" s="147">
        <v>430086.74</v>
      </c>
      <c r="E79" s="147">
        <v>439212.12</v>
      </c>
      <c r="F79" s="147">
        <v>468890.51</v>
      </c>
    </row>
    <row r="80" spans="1:6" x14ac:dyDescent="0.25">
      <c r="A80" s="76" t="s">
        <v>198</v>
      </c>
      <c r="B80" s="147">
        <v>67972.375516799992</v>
      </c>
      <c r="C80" s="147">
        <v>95992.588409899996</v>
      </c>
      <c r="D80" s="147">
        <v>101692.52</v>
      </c>
      <c r="E80" s="147">
        <v>111257.45</v>
      </c>
      <c r="F80" s="147">
        <v>105211.74</v>
      </c>
    </row>
    <row r="81" spans="1:6" x14ac:dyDescent="0.25">
      <c r="A81" s="76" t="s">
        <v>199</v>
      </c>
      <c r="B81" s="147">
        <v>228662.5442796</v>
      </c>
      <c r="C81" s="147">
        <v>224780.76789650001</v>
      </c>
      <c r="D81" s="147">
        <v>241159.49</v>
      </c>
      <c r="E81" s="147">
        <v>266408.89</v>
      </c>
      <c r="F81" s="147">
        <v>292656.89</v>
      </c>
    </row>
    <row r="82" spans="1:6" x14ac:dyDescent="0.25">
      <c r="A82" s="76" t="s">
        <v>200</v>
      </c>
      <c r="B82" s="147">
        <v>942610.22513739998</v>
      </c>
      <c r="C82" s="147">
        <v>1065341.1305884002</v>
      </c>
      <c r="D82" s="147">
        <v>1174918.49</v>
      </c>
      <c r="E82" s="147">
        <v>1251934.19</v>
      </c>
      <c r="F82" s="147">
        <v>1274921.7</v>
      </c>
    </row>
    <row r="83" spans="1:6" x14ac:dyDescent="0.25">
      <c r="A83" s="76" t="s">
        <v>201</v>
      </c>
      <c r="B83" s="147">
        <v>431608.0462408</v>
      </c>
      <c r="C83" s="147">
        <v>329828.58998280001</v>
      </c>
      <c r="D83" s="147">
        <v>244712.82</v>
      </c>
      <c r="E83" s="147">
        <v>351340.65</v>
      </c>
      <c r="F83" s="147">
        <v>398737.71</v>
      </c>
    </row>
    <row r="84" spans="1:6" x14ac:dyDescent="0.25">
      <c r="A84" s="76" t="s">
        <v>202</v>
      </c>
      <c r="B84" s="147">
        <v>1663679.7075053998</v>
      </c>
      <c r="C84" s="147">
        <v>1954733.3816923001</v>
      </c>
      <c r="D84" s="147">
        <v>2145134.7999999998</v>
      </c>
      <c r="E84" s="147">
        <v>2242655.7999999998</v>
      </c>
      <c r="F84" s="147">
        <v>2103020.27</v>
      </c>
    </row>
    <row r="85" spans="1:6" x14ac:dyDescent="0.25">
      <c r="A85" s="76" t="s">
        <v>203</v>
      </c>
      <c r="B85" s="147">
        <v>1092312.7668967999</v>
      </c>
      <c r="C85" s="147">
        <v>1163028.6122126</v>
      </c>
      <c r="D85" s="147">
        <v>1244261.25</v>
      </c>
      <c r="E85" s="147">
        <v>1261526.22</v>
      </c>
      <c r="F85" s="147">
        <v>1277411.4099999999</v>
      </c>
    </row>
    <row r="86" spans="1:6" x14ac:dyDescent="0.25">
      <c r="A86" s="76" t="s">
        <v>204</v>
      </c>
      <c r="B86" s="147">
        <v>1422613.4450657999</v>
      </c>
      <c r="C86" s="147">
        <v>1348435.7069769001</v>
      </c>
      <c r="D86" s="147">
        <v>1489083.67</v>
      </c>
      <c r="E86" s="147">
        <v>1665114.5</v>
      </c>
      <c r="F86" s="147">
        <v>1435780.3</v>
      </c>
    </row>
    <row r="87" spans="1:6" x14ac:dyDescent="0.25">
      <c r="A87" s="76" t="s">
        <v>205</v>
      </c>
      <c r="B87" s="147">
        <v>1642469.3494517999</v>
      </c>
      <c r="C87" s="147">
        <v>1787496.0162813</v>
      </c>
      <c r="D87" s="147">
        <v>2171465.15</v>
      </c>
      <c r="E87" s="147">
        <v>2584279.12</v>
      </c>
      <c r="F87" s="147">
        <v>2499473.15</v>
      </c>
    </row>
    <row r="88" spans="1:6" x14ac:dyDescent="0.25">
      <c r="A88" s="76" t="s">
        <v>206</v>
      </c>
      <c r="B88" s="147">
        <v>759004.1870739999</v>
      </c>
      <c r="C88" s="147">
        <v>1004170.8936723</v>
      </c>
      <c r="D88" s="147">
        <v>1106291.5</v>
      </c>
      <c r="E88" s="147">
        <v>1244733.92</v>
      </c>
      <c r="F88" s="147">
        <v>1218602.81</v>
      </c>
    </row>
    <row r="89" spans="1:6" x14ac:dyDescent="0.25">
      <c r="A89" s="76" t="s">
        <v>207</v>
      </c>
      <c r="B89" s="147">
        <v>603254.8327116</v>
      </c>
      <c r="C89" s="147">
        <v>605479.85910850007</v>
      </c>
      <c r="D89" s="147">
        <v>674263.76</v>
      </c>
      <c r="E89" s="147">
        <v>740971.51</v>
      </c>
      <c r="F89" s="147">
        <v>759521.32</v>
      </c>
    </row>
    <row r="90" spans="1:6" ht="31.5" x14ac:dyDescent="0.25">
      <c r="A90" s="75" t="s">
        <v>208</v>
      </c>
      <c r="B90" s="146">
        <v>4455773.4370950004</v>
      </c>
      <c r="C90" s="146">
        <v>4387109.7351966007</v>
      </c>
      <c r="D90" s="146">
        <v>4729165.6800000016</v>
      </c>
      <c r="E90" s="146">
        <v>5016732.9400000004</v>
      </c>
      <c r="F90" s="146">
        <v>5050902.209999999</v>
      </c>
    </row>
    <row r="91" spans="1:6" x14ac:dyDescent="0.25">
      <c r="A91" s="76" t="s">
        <v>209</v>
      </c>
      <c r="B91" s="147">
        <v>466503.83999760001</v>
      </c>
      <c r="C91" s="147">
        <v>505244.11146280001</v>
      </c>
      <c r="D91" s="147">
        <v>549573.18000000005</v>
      </c>
      <c r="E91" s="147">
        <v>665721.03</v>
      </c>
      <c r="F91" s="147">
        <v>691939.22</v>
      </c>
    </row>
    <row r="92" spans="1:6" x14ac:dyDescent="0.25">
      <c r="A92" s="76" t="s">
        <v>210</v>
      </c>
      <c r="B92" s="147">
        <v>220930.89329319997</v>
      </c>
      <c r="C92" s="147">
        <v>242820.1208487</v>
      </c>
      <c r="D92" s="147">
        <v>276022.46000000002</v>
      </c>
      <c r="E92" s="147">
        <v>317777.65999999997</v>
      </c>
      <c r="F92" s="147">
        <v>312586.71999999997</v>
      </c>
    </row>
    <row r="93" spans="1:6" x14ac:dyDescent="0.25">
      <c r="A93" s="76" t="s">
        <v>211</v>
      </c>
      <c r="B93" s="147">
        <v>1833993.094274</v>
      </c>
      <c r="C93" s="147">
        <v>1608548.4795715001</v>
      </c>
      <c r="D93" s="147">
        <v>1727016.34</v>
      </c>
      <c r="E93" s="147">
        <v>1750637.92</v>
      </c>
      <c r="F93" s="147">
        <v>1784994.47</v>
      </c>
    </row>
    <row r="94" spans="1:6" x14ac:dyDescent="0.25">
      <c r="A94" s="76" t="s">
        <v>212</v>
      </c>
      <c r="B94" s="147">
        <v>1045695.4594788</v>
      </c>
      <c r="C94" s="147">
        <v>1132117.5527518</v>
      </c>
      <c r="D94" s="147">
        <v>1106823.73</v>
      </c>
      <c r="E94" s="147">
        <v>1126039.46</v>
      </c>
      <c r="F94" s="147">
        <v>1066200.2</v>
      </c>
    </row>
    <row r="95" spans="1:6" x14ac:dyDescent="0.25">
      <c r="A95" s="76" t="s">
        <v>213</v>
      </c>
      <c r="B95" s="147">
        <v>489523.07361620001</v>
      </c>
      <c r="C95" s="147">
        <v>447001.41737139999</v>
      </c>
      <c r="D95" s="147">
        <v>560862.6</v>
      </c>
      <c r="E95" s="147">
        <v>603554.43000000005</v>
      </c>
      <c r="F95" s="147">
        <v>623570.01</v>
      </c>
    </row>
    <row r="96" spans="1:6" x14ac:dyDescent="0.25">
      <c r="A96" s="76" t="s">
        <v>214</v>
      </c>
      <c r="B96" s="147">
        <v>66669.985109999994</v>
      </c>
      <c r="C96" s="147">
        <v>95447.378005299994</v>
      </c>
      <c r="D96" s="147">
        <v>124533.24</v>
      </c>
      <c r="E96" s="147">
        <v>128127.16</v>
      </c>
      <c r="F96" s="147">
        <v>122287.38</v>
      </c>
    </row>
    <row r="97" spans="1:11" x14ac:dyDescent="0.25">
      <c r="A97" s="76" t="s">
        <v>215</v>
      </c>
      <c r="B97" s="147">
        <v>240425.40366799998</v>
      </c>
      <c r="C97" s="147">
        <v>258346.7649797</v>
      </c>
      <c r="D97" s="147">
        <v>281187.67</v>
      </c>
      <c r="E97" s="147">
        <v>314593.11</v>
      </c>
      <c r="F97" s="147">
        <v>340637.55</v>
      </c>
    </row>
    <row r="98" spans="1:11" x14ac:dyDescent="0.25">
      <c r="A98" s="76" t="s">
        <v>216</v>
      </c>
      <c r="B98" s="147">
        <v>65677.687657199989</v>
      </c>
      <c r="C98" s="147">
        <v>71754.4302054</v>
      </c>
      <c r="D98" s="147">
        <v>77736.98</v>
      </c>
      <c r="E98" s="147">
        <v>84950.12</v>
      </c>
      <c r="F98" s="147">
        <v>83997.47</v>
      </c>
    </row>
    <row r="99" spans="1:11" x14ac:dyDescent="0.25">
      <c r="A99" s="77" t="s">
        <v>217</v>
      </c>
      <c r="B99" s="147">
        <v>26354</v>
      </c>
      <c r="C99" s="147">
        <v>25829.48</v>
      </c>
      <c r="D99" s="147">
        <v>25409.48</v>
      </c>
      <c r="E99" s="147">
        <v>25332.05</v>
      </c>
      <c r="F99" s="147">
        <v>24689.18</v>
      </c>
    </row>
    <row r="101" spans="1:11" ht="47.25" customHeight="1" x14ac:dyDescent="0.25">
      <c r="A101" s="251" t="s">
        <v>265</v>
      </c>
      <c r="B101" s="251"/>
      <c r="C101" s="251"/>
      <c r="D101" s="251"/>
      <c r="E101" s="251"/>
      <c r="F101" s="251"/>
    </row>
    <row r="102" spans="1:11" x14ac:dyDescent="0.25">
      <c r="A102" s="72"/>
      <c r="B102" s="154">
        <v>2016</v>
      </c>
      <c r="C102" s="144">
        <v>2017</v>
      </c>
      <c r="D102" s="151"/>
      <c r="E102" s="153"/>
      <c r="F102" s="66"/>
    </row>
    <row r="103" spans="1:11" x14ac:dyDescent="0.25">
      <c r="A103" s="79" t="s">
        <v>122</v>
      </c>
      <c r="B103" s="148">
        <v>142216330.44999999</v>
      </c>
      <c r="C103" s="155">
        <v>141293831.52000001</v>
      </c>
      <c r="E103" s="2"/>
      <c r="F103" s="5"/>
    </row>
    <row r="104" spans="1:11" ht="31.5" x14ac:dyDescent="0.25">
      <c r="A104" s="80" t="s">
        <v>123</v>
      </c>
      <c r="B104" s="149">
        <v>59847859.899999999</v>
      </c>
      <c r="C104" s="149">
        <v>57853561.130000003</v>
      </c>
      <c r="K104" s="67"/>
    </row>
    <row r="105" spans="1:11" x14ac:dyDescent="0.25">
      <c r="A105" s="81" t="s">
        <v>124</v>
      </c>
      <c r="B105" s="150">
        <v>1335218.83</v>
      </c>
      <c r="C105" s="150">
        <v>1349735.82</v>
      </c>
      <c r="K105" s="68"/>
    </row>
    <row r="106" spans="1:11" x14ac:dyDescent="0.25">
      <c r="A106" s="81" t="s">
        <v>125</v>
      </c>
      <c r="B106" s="150">
        <v>770776.66</v>
      </c>
      <c r="C106" s="150">
        <v>784109.98</v>
      </c>
      <c r="K106" s="69"/>
    </row>
    <row r="107" spans="1:11" x14ac:dyDescent="0.25">
      <c r="A107" s="81" t="s">
        <v>126</v>
      </c>
      <c r="B107" s="150">
        <v>991232.77</v>
      </c>
      <c r="C107" s="149">
        <v>998398</v>
      </c>
      <c r="K107" s="69"/>
    </row>
    <row r="108" spans="1:11" x14ac:dyDescent="0.25">
      <c r="A108" s="81" t="s">
        <v>127</v>
      </c>
      <c r="B108" s="150">
        <v>1558996.47</v>
      </c>
      <c r="C108" s="150">
        <v>1546723.96</v>
      </c>
      <c r="K108" s="69"/>
    </row>
    <row r="109" spans="1:11" x14ac:dyDescent="0.25">
      <c r="A109" s="81" t="s">
        <v>128</v>
      </c>
      <c r="B109" s="150">
        <v>616470.62</v>
      </c>
      <c r="C109" s="150">
        <v>597307.88</v>
      </c>
      <c r="K109" s="69"/>
    </row>
    <row r="110" spans="1:11" x14ac:dyDescent="0.25">
      <c r="A110" s="81" t="s">
        <v>129</v>
      </c>
      <c r="B110" s="150">
        <v>1185724.5</v>
      </c>
      <c r="C110" s="150">
        <v>1174573.02</v>
      </c>
      <c r="K110" s="69"/>
    </row>
    <row r="111" spans="1:11" x14ac:dyDescent="0.25">
      <c r="A111" s="81" t="s">
        <v>130</v>
      </c>
      <c r="B111" s="150">
        <v>368832.39</v>
      </c>
      <c r="C111" s="150">
        <v>343850.49</v>
      </c>
      <c r="K111" s="69"/>
    </row>
    <row r="112" spans="1:11" x14ac:dyDescent="0.25">
      <c r="A112" s="81" t="s">
        <v>131</v>
      </c>
      <c r="B112" s="150">
        <v>752873.92</v>
      </c>
      <c r="C112" s="150">
        <v>738642.62</v>
      </c>
      <c r="K112" s="69"/>
    </row>
    <row r="113" spans="1:11" x14ac:dyDescent="0.25">
      <c r="A113" s="81" t="s">
        <v>132</v>
      </c>
      <c r="B113" s="150">
        <v>930093.66</v>
      </c>
      <c r="C113" s="150">
        <v>902614.15</v>
      </c>
      <c r="K113" s="69"/>
    </row>
    <row r="114" spans="1:11" x14ac:dyDescent="0.25">
      <c r="A114" s="81" t="s">
        <v>133</v>
      </c>
      <c r="B114" s="150">
        <v>14775259.51</v>
      </c>
      <c r="C114" s="150">
        <v>13023126.369999999</v>
      </c>
      <c r="K114" s="69"/>
    </row>
    <row r="115" spans="1:11" x14ac:dyDescent="0.25">
      <c r="A115" s="81" t="s">
        <v>134</v>
      </c>
      <c r="B115" s="150">
        <v>407591.28</v>
      </c>
      <c r="C115" s="150">
        <v>430856.28</v>
      </c>
      <c r="K115" s="69"/>
    </row>
    <row r="116" spans="1:11" x14ac:dyDescent="0.25">
      <c r="A116" s="81" t="s">
        <v>135</v>
      </c>
      <c r="B116" s="150">
        <v>720365.92</v>
      </c>
      <c r="C116" s="150">
        <v>722041.16</v>
      </c>
      <c r="K116" s="69"/>
    </row>
    <row r="117" spans="1:11" x14ac:dyDescent="0.25">
      <c r="A117" s="81" t="s">
        <v>136</v>
      </c>
      <c r="B117" s="150">
        <v>624609.73</v>
      </c>
      <c r="C117" s="150">
        <v>643841.74</v>
      </c>
      <c r="K117" s="69"/>
    </row>
    <row r="118" spans="1:11" x14ac:dyDescent="0.25">
      <c r="A118" s="81" t="s">
        <v>137</v>
      </c>
      <c r="B118" s="150">
        <v>557150.61</v>
      </c>
      <c r="C118" s="150">
        <v>525992.11</v>
      </c>
      <c r="K118" s="69"/>
    </row>
    <row r="119" spans="1:11" x14ac:dyDescent="0.25">
      <c r="A119" s="81" t="s">
        <v>138</v>
      </c>
      <c r="B119" s="150">
        <v>1006732.43</v>
      </c>
      <c r="C119" s="150">
        <v>956483.2</v>
      </c>
      <c r="K119" s="69"/>
    </row>
    <row r="120" spans="1:11" x14ac:dyDescent="0.25">
      <c r="A120" s="81" t="s">
        <v>139</v>
      </c>
      <c r="B120" s="150">
        <v>1206375.04</v>
      </c>
      <c r="C120" s="150">
        <v>1243900.46</v>
      </c>
      <c r="K120" s="69"/>
    </row>
    <row r="121" spans="1:11" x14ac:dyDescent="0.25">
      <c r="A121" s="81" t="s">
        <v>140</v>
      </c>
      <c r="B121" s="150">
        <v>1010185.61</v>
      </c>
      <c r="C121" s="150">
        <v>967390.2</v>
      </c>
      <c r="K121" s="69"/>
    </row>
    <row r="122" spans="1:11" x14ac:dyDescent="0.25">
      <c r="A122" s="81" t="s">
        <v>141</v>
      </c>
      <c r="B122" s="150">
        <v>31029369.940000001</v>
      </c>
      <c r="C122" s="150">
        <v>30903973.32</v>
      </c>
      <c r="K122" s="69"/>
    </row>
    <row r="123" spans="1:11" ht="31.5" x14ac:dyDescent="0.25">
      <c r="A123" s="80" t="s">
        <v>142</v>
      </c>
      <c r="B123" s="149">
        <v>17630182.370000001</v>
      </c>
      <c r="C123" s="149">
        <v>17923270.52</v>
      </c>
      <c r="K123" s="69"/>
    </row>
    <row r="124" spans="1:11" x14ac:dyDescent="0.25">
      <c r="A124" s="81" t="s">
        <v>143</v>
      </c>
      <c r="B124" s="150">
        <v>524242.8</v>
      </c>
      <c r="C124" s="150">
        <v>544407.19999999995</v>
      </c>
      <c r="K124" s="68"/>
    </row>
    <row r="125" spans="1:11" x14ac:dyDescent="0.25">
      <c r="A125" s="81" t="s">
        <v>144</v>
      </c>
      <c r="B125" s="150">
        <v>686506.85</v>
      </c>
      <c r="C125" s="150">
        <v>704740.3</v>
      </c>
      <c r="K125" s="69"/>
    </row>
    <row r="126" spans="1:11" x14ac:dyDescent="0.25">
      <c r="A126" s="81" t="s">
        <v>145</v>
      </c>
      <c r="B126" s="150">
        <v>954301.79</v>
      </c>
      <c r="C126" s="150">
        <v>951482.87</v>
      </c>
      <c r="K126" s="69"/>
    </row>
    <row r="127" spans="1:11" x14ac:dyDescent="0.25">
      <c r="A127" s="81" t="s">
        <v>146</v>
      </c>
      <c r="B127" s="150">
        <v>56849.47</v>
      </c>
      <c r="C127" s="150">
        <v>52874.5</v>
      </c>
      <c r="K127" s="69"/>
    </row>
    <row r="128" spans="1:11" ht="31.5" x14ac:dyDescent="0.25">
      <c r="A128" s="81" t="s">
        <v>147</v>
      </c>
      <c r="B128" s="150">
        <v>897452.32</v>
      </c>
      <c r="C128" s="150">
        <v>898608.37</v>
      </c>
      <c r="K128" s="69"/>
    </row>
    <row r="129" spans="1:11" x14ac:dyDescent="0.25">
      <c r="A129" s="81" t="s">
        <v>148</v>
      </c>
      <c r="B129" s="150">
        <v>784132.63</v>
      </c>
      <c r="C129" s="150">
        <v>788684.72</v>
      </c>
      <c r="K129" s="69"/>
    </row>
    <row r="130" spans="1:11" x14ac:dyDescent="0.25">
      <c r="A130" s="81" t="s">
        <v>149</v>
      </c>
      <c r="B130" s="150">
        <v>974989.56</v>
      </c>
      <c r="C130" s="150">
        <v>925477.65</v>
      </c>
      <c r="K130" s="69"/>
    </row>
    <row r="131" spans="1:11" x14ac:dyDescent="0.25">
      <c r="A131" s="81" t="s">
        <v>150</v>
      </c>
      <c r="B131" s="150">
        <v>1576893.75</v>
      </c>
      <c r="C131" s="150">
        <v>1619636.17</v>
      </c>
      <c r="K131" s="69"/>
    </row>
    <row r="132" spans="1:11" x14ac:dyDescent="0.25">
      <c r="A132" s="81" t="s">
        <v>151</v>
      </c>
      <c r="B132" s="150">
        <v>529201.38</v>
      </c>
      <c r="C132" s="150">
        <v>498252.79</v>
      </c>
      <c r="K132" s="69"/>
    </row>
    <row r="133" spans="1:11" x14ac:dyDescent="0.25">
      <c r="A133" s="81" t="s">
        <v>152</v>
      </c>
      <c r="B133" s="150">
        <v>374194.18</v>
      </c>
      <c r="C133" s="150">
        <v>356249.89</v>
      </c>
      <c r="K133" s="69"/>
    </row>
    <row r="134" spans="1:11" x14ac:dyDescent="0.25">
      <c r="A134" s="81" t="s">
        <v>153</v>
      </c>
      <c r="B134" s="150">
        <v>361819.16</v>
      </c>
      <c r="C134" s="150">
        <v>352768.86</v>
      </c>
      <c r="K134" s="69"/>
    </row>
    <row r="135" spans="1:11" x14ac:dyDescent="0.25">
      <c r="A135" s="81" t="s">
        <v>154</v>
      </c>
      <c r="B135" s="150">
        <v>10863900.27</v>
      </c>
      <c r="C135" s="150">
        <v>11181570.07</v>
      </c>
      <c r="K135" s="69"/>
    </row>
    <row r="136" spans="1:11" x14ac:dyDescent="0.25">
      <c r="A136" s="80" t="s">
        <v>155</v>
      </c>
      <c r="B136" s="149">
        <v>12535158.939999999</v>
      </c>
      <c r="C136" s="149">
        <v>12907640.039999999</v>
      </c>
      <c r="K136" s="69"/>
    </row>
    <row r="137" spans="1:11" x14ac:dyDescent="0.25">
      <c r="A137" s="81" t="s">
        <v>156</v>
      </c>
      <c r="B137" s="150">
        <v>306489.52</v>
      </c>
      <c r="C137" s="150">
        <v>279815.36</v>
      </c>
      <c r="K137" s="68"/>
    </row>
    <row r="138" spans="1:11" x14ac:dyDescent="0.25">
      <c r="A138" s="81" t="s">
        <v>157</v>
      </c>
      <c r="B138" s="150">
        <v>113148.06</v>
      </c>
      <c r="C138" s="150">
        <v>117024.59</v>
      </c>
      <c r="K138" s="69"/>
    </row>
    <row r="139" spans="1:11" x14ac:dyDescent="0.25">
      <c r="A139" s="81" t="s">
        <v>158</v>
      </c>
      <c r="B139" s="150">
        <v>994610.53</v>
      </c>
      <c r="C139" s="150">
        <v>1086009.53</v>
      </c>
      <c r="K139" s="69"/>
    </row>
    <row r="140" spans="1:11" x14ac:dyDescent="0.25">
      <c r="A140" s="81" t="s">
        <v>159</v>
      </c>
      <c r="B140" s="150">
        <v>5097101.12</v>
      </c>
      <c r="C140" s="150">
        <v>5474884.6399999997</v>
      </c>
      <c r="K140" s="69"/>
    </row>
    <row r="141" spans="1:11" x14ac:dyDescent="0.25">
      <c r="A141" s="81" t="s">
        <v>160</v>
      </c>
      <c r="B141" s="150">
        <v>573771.49</v>
      </c>
      <c r="C141" s="150">
        <v>569848.67000000004</v>
      </c>
      <c r="K141" s="69"/>
    </row>
    <row r="142" spans="1:11" x14ac:dyDescent="0.25">
      <c r="A142" s="81" t="s">
        <v>161</v>
      </c>
      <c r="B142" s="150">
        <v>1464656.29</v>
      </c>
      <c r="C142" s="150">
        <v>1438063.92</v>
      </c>
      <c r="K142" s="69"/>
    </row>
    <row r="143" spans="1:11" x14ac:dyDescent="0.25">
      <c r="A143" s="81" t="s">
        <v>162</v>
      </c>
      <c r="B143" s="150">
        <v>3262649.05</v>
      </c>
      <c r="C143" s="150">
        <v>3210714.49</v>
      </c>
      <c r="K143" s="69"/>
    </row>
    <row r="144" spans="1:11" x14ac:dyDescent="0.25">
      <c r="A144" s="81" t="s">
        <v>163</v>
      </c>
      <c r="B144" s="150">
        <v>722732.88</v>
      </c>
      <c r="C144" s="150">
        <v>731278.84</v>
      </c>
      <c r="K144" s="69"/>
    </row>
    <row r="145" spans="1:11" ht="31.5" x14ac:dyDescent="0.25">
      <c r="A145" s="80" t="s">
        <v>164</v>
      </c>
      <c r="B145" s="149">
        <v>4197079.2</v>
      </c>
      <c r="C145" s="149">
        <v>4427245.97</v>
      </c>
      <c r="K145" s="69"/>
    </row>
    <row r="146" spans="1:11" x14ac:dyDescent="0.25">
      <c r="A146" s="81" t="s">
        <v>165</v>
      </c>
      <c r="B146" s="150">
        <v>1048977.52</v>
      </c>
      <c r="C146" s="150">
        <v>1238220.26</v>
      </c>
      <c r="K146" s="68"/>
    </row>
    <row r="147" spans="1:11" x14ac:dyDescent="0.25">
      <c r="A147" s="81" t="s">
        <v>166</v>
      </c>
      <c r="B147" s="150">
        <v>123869.15</v>
      </c>
      <c r="C147" s="150">
        <v>118692.31</v>
      </c>
      <c r="K147" s="69"/>
    </row>
    <row r="148" spans="1:11" ht="31.5" x14ac:dyDescent="0.25">
      <c r="A148" s="81" t="s">
        <v>167</v>
      </c>
      <c r="B148" s="150">
        <v>341674.18</v>
      </c>
      <c r="C148" s="150">
        <v>328959.8</v>
      </c>
      <c r="K148" s="69"/>
    </row>
    <row r="149" spans="1:11" ht="31.5" x14ac:dyDescent="0.25">
      <c r="A149" s="81" t="s">
        <v>168</v>
      </c>
      <c r="B149" s="150">
        <v>168054.27</v>
      </c>
      <c r="C149" s="150">
        <v>165732.39000000001</v>
      </c>
      <c r="K149" s="69"/>
    </row>
    <row r="150" spans="1:11" ht="31.5" x14ac:dyDescent="0.25">
      <c r="A150" s="81" t="s">
        <v>169</v>
      </c>
      <c r="B150" s="150">
        <v>568975.17000000004</v>
      </c>
      <c r="C150" s="150">
        <v>557981.39</v>
      </c>
      <c r="K150" s="69"/>
    </row>
    <row r="151" spans="1:11" x14ac:dyDescent="0.25">
      <c r="A151" s="81" t="s">
        <v>170</v>
      </c>
      <c r="B151" s="150">
        <v>578666.43999999994</v>
      </c>
      <c r="C151" s="150">
        <v>589332.76</v>
      </c>
      <c r="K151" s="69"/>
    </row>
    <row r="152" spans="1:11" x14ac:dyDescent="0.25">
      <c r="A152" s="81" t="s">
        <v>171</v>
      </c>
      <c r="B152" s="150">
        <v>1366862.48</v>
      </c>
      <c r="C152" s="150">
        <v>1428327.06</v>
      </c>
      <c r="K152" s="69"/>
    </row>
    <row r="153" spans="1:11" ht="31.5" x14ac:dyDescent="0.25">
      <c r="A153" s="80" t="s">
        <v>172</v>
      </c>
      <c r="B153" s="149">
        <v>20768758.140000001</v>
      </c>
      <c r="C153" s="149">
        <v>20403968.969999999</v>
      </c>
      <c r="K153" s="69"/>
    </row>
    <row r="154" spans="1:11" x14ac:dyDescent="0.25">
      <c r="A154" s="81" t="s">
        <v>173</v>
      </c>
      <c r="B154" s="150">
        <v>2149775.1</v>
      </c>
      <c r="C154" s="150">
        <v>2150680.2799999998</v>
      </c>
      <c r="K154" s="68"/>
    </row>
    <row r="155" spans="1:11" x14ac:dyDescent="0.25">
      <c r="A155" s="81" t="s">
        <v>174</v>
      </c>
      <c r="B155" s="150">
        <v>387201.37</v>
      </c>
      <c r="C155" s="150">
        <v>368657.11</v>
      </c>
      <c r="K155" s="69"/>
    </row>
    <row r="156" spans="1:11" x14ac:dyDescent="0.25">
      <c r="A156" s="81" t="s">
        <v>175</v>
      </c>
      <c r="B156" s="150">
        <v>502401.85</v>
      </c>
      <c r="C156" s="150">
        <v>462443.1</v>
      </c>
      <c r="K156" s="69"/>
    </row>
    <row r="157" spans="1:11" x14ac:dyDescent="0.25">
      <c r="A157" s="81" t="s">
        <v>176</v>
      </c>
      <c r="B157" s="150">
        <v>3343605.41</v>
      </c>
      <c r="C157" s="150">
        <v>3480509.85</v>
      </c>
      <c r="K157" s="69"/>
    </row>
    <row r="158" spans="1:11" x14ac:dyDescent="0.25">
      <c r="A158" s="81" t="s">
        <v>177</v>
      </c>
      <c r="B158" s="150">
        <v>904218.46</v>
      </c>
      <c r="C158" s="150">
        <v>873632.72</v>
      </c>
      <c r="K158" s="69"/>
    </row>
    <row r="159" spans="1:11" x14ac:dyDescent="0.25">
      <c r="A159" s="81" t="s">
        <v>178</v>
      </c>
      <c r="B159" s="150">
        <v>807227.84</v>
      </c>
      <c r="C159" s="150">
        <v>737006.11</v>
      </c>
      <c r="K159" s="69"/>
    </row>
    <row r="160" spans="1:11" x14ac:dyDescent="0.25">
      <c r="A160" s="81" t="s">
        <v>179</v>
      </c>
      <c r="B160" s="150">
        <v>1512855.99</v>
      </c>
      <c r="C160" s="150">
        <v>1541845.77</v>
      </c>
      <c r="K160" s="69"/>
    </row>
    <row r="161" spans="1:11" x14ac:dyDescent="0.25">
      <c r="A161" s="81" t="s">
        <v>180</v>
      </c>
      <c r="B161" s="150">
        <v>750648.34</v>
      </c>
      <c r="C161" s="150">
        <v>763075.31</v>
      </c>
      <c r="K161" s="69"/>
    </row>
    <row r="162" spans="1:11" x14ac:dyDescent="0.25">
      <c r="A162" s="81" t="s">
        <v>181</v>
      </c>
      <c r="B162" s="150">
        <v>3197220.33</v>
      </c>
      <c r="C162" s="150">
        <v>3029356.5</v>
      </c>
      <c r="K162" s="69"/>
    </row>
    <row r="163" spans="1:11" x14ac:dyDescent="0.25">
      <c r="A163" s="81" t="s">
        <v>182</v>
      </c>
      <c r="B163" s="150">
        <v>1144732.03</v>
      </c>
      <c r="C163" s="150">
        <v>1068648.46</v>
      </c>
      <c r="K163" s="69"/>
    </row>
    <row r="164" spans="1:11" x14ac:dyDescent="0.25">
      <c r="A164" s="81" t="s">
        <v>183</v>
      </c>
      <c r="B164" s="150">
        <v>799728.52</v>
      </c>
      <c r="C164" s="150">
        <v>769597.38</v>
      </c>
      <c r="K164" s="69"/>
    </row>
    <row r="165" spans="1:11" x14ac:dyDescent="0.25">
      <c r="A165" s="81" t="s">
        <v>184</v>
      </c>
      <c r="B165" s="150">
        <v>2941328.91</v>
      </c>
      <c r="C165" s="150">
        <v>2897411.92</v>
      </c>
      <c r="K165" s="69"/>
    </row>
    <row r="166" spans="1:11" x14ac:dyDescent="0.25">
      <c r="A166" s="81" t="s">
        <v>185</v>
      </c>
      <c r="B166" s="150">
        <v>1471174.31</v>
      </c>
      <c r="C166" s="150">
        <v>1439558.97</v>
      </c>
      <c r="K166" s="69"/>
    </row>
    <row r="167" spans="1:11" x14ac:dyDescent="0.25">
      <c r="A167" s="81" t="s">
        <v>186</v>
      </c>
      <c r="B167" s="150">
        <v>856639.69</v>
      </c>
      <c r="C167" s="150">
        <v>821545.49</v>
      </c>
      <c r="K167" s="69"/>
    </row>
    <row r="168" spans="1:11" ht="31.5" x14ac:dyDescent="0.25">
      <c r="A168" s="80" t="s">
        <v>187</v>
      </c>
      <c r="B168" s="149">
        <v>10649385.01</v>
      </c>
      <c r="C168" s="149">
        <v>11064631.25</v>
      </c>
      <c r="K168" s="69"/>
    </row>
    <row r="169" spans="1:11" x14ac:dyDescent="0.25">
      <c r="A169" s="81" t="s">
        <v>188</v>
      </c>
      <c r="B169" s="150">
        <v>344835.74</v>
      </c>
      <c r="C169" s="150">
        <v>333374.15999999997</v>
      </c>
      <c r="K169" s="68"/>
    </row>
    <row r="170" spans="1:11" x14ac:dyDescent="0.25">
      <c r="A170" s="81" t="s">
        <v>189</v>
      </c>
      <c r="B170" s="150">
        <v>4065789.32</v>
      </c>
      <c r="C170" s="150">
        <v>4386332.99</v>
      </c>
      <c r="K170" s="69"/>
    </row>
    <row r="171" spans="1:11" x14ac:dyDescent="0.25">
      <c r="A171" s="81" t="s">
        <v>190</v>
      </c>
      <c r="B171" s="150">
        <v>3967076.93</v>
      </c>
      <c r="C171" s="150">
        <v>4098419.19</v>
      </c>
      <c r="K171" s="69"/>
    </row>
    <row r="172" spans="1:11" x14ac:dyDescent="0.25">
      <c r="A172" s="81" t="s">
        <v>191</v>
      </c>
      <c r="B172" s="150">
        <v>2151082.31</v>
      </c>
      <c r="C172" s="150">
        <v>2203048.08</v>
      </c>
      <c r="K172" s="69"/>
    </row>
    <row r="173" spans="1:11" x14ac:dyDescent="0.25">
      <c r="A173" s="81" t="s">
        <v>192</v>
      </c>
      <c r="B173" s="150">
        <v>493154.51</v>
      </c>
      <c r="C173" s="150">
        <v>500919.93</v>
      </c>
      <c r="K173" s="69"/>
    </row>
    <row r="174" spans="1:11" ht="78.75" x14ac:dyDescent="0.25">
      <c r="A174" s="81" t="s">
        <v>193</v>
      </c>
      <c r="B174" s="150">
        <v>1322840.1200000001</v>
      </c>
      <c r="C174" s="150">
        <v>1394451.18</v>
      </c>
      <c r="K174" s="69"/>
    </row>
    <row r="175" spans="1:11" x14ac:dyDescent="0.25">
      <c r="A175" s="81" t="s">
        <v>194</v>
      </c>
      <c r="B175" s="150">
        <v>2271683.02</v>
      </c>
      <c r="C175" s="150">
        <v>2246504.91</v>
      </c>
      <c r="K175" s="69"/>
    </row>
    <row r="176" spans="1:11" ht="31.5" x14ac:dyDescent="0.25">
      <c r="A176" s="80" t="s">
        <v>195</v>
      </c>
      <c r="B176" s="149">
        <v>11510241.17</v>
      </c>
      <c r="C176" s="149">
        <v>11619710.130000001</v>
      </c>
      <c r="E176" s="157"/>
      <c r="K176" s="69"/>
    </row>
    <row r="177" spans="1:11" x14ac:dyDescent="0.25">
      <c r="A177" s="81" t="s">
        <v>196</v>
      </c>
      <c r="B177" s="150">
        <v>67985.53</v>
      </c>
      <c r="C177" s="150">
        <v>72416.72</v>
      </c>
      <c r="E177" s="5"/>
      <c r="F177" s="152"/>
      <c r="K177" s="68"/>
    </row>
    <row r="178" spans="1:11" ht="18" customHeight="1" x14ac:dyDescent="0.25">
      <c r="A178" s="82" t="s">
        <v>268</v>
      </c>
      <c r="B178" s="150">
        <v>460649.67</v>
      </c>
      <c r="C178" s="150">
        <v>468411.87</v>
      </c>
      <c r="E178" s="158"/>
      <c r="F178" s="152"/>
      <c r="K178" s="69"/>
    </row>
    <row r="179" spans="1:11" x14ac:dyDescent="0.25">
      <c r="A179" s="81" t="s">
        <v>198</v>
      </c>
      <c r="B179" s="150">
        <v>94736.09</v>
      </c>
      <c r="C179" s="150">
        <v>109209.32</v>
      </c>
      <c r="E179" s="158"/>
      <c r="F179" s="152"/>
      <c r="K179" s="69"/>
    </row>
    <row r="180" spans="1:11" x14ac:dyDescent="0.25">
      <c r="A180" s="81" t="s">
        <v>199</v>
      </c>
      <c r="B180" s="150">
        <v>280026.18</v>
      </c>
      <c r="C180" s="150">
        <v>283003.86</v>
      </c>
      <c r="E180" s="158"/>
      <c r="F180" s="152"/>
      <c r="K180" s="69"/>
    </row>
    <row r="181" spans="1:11" x14ac:dyDescent="0.25">
      <c r="A181" s="81" t="s">
        <v>200</v>
      </c>
      <c r="B181" s="150">
        <v>1210954.6200000001</v>
      </c>
      <c r="C181" s="150">
        <v>1237077.47</v>
      </c>
      <c r="E181" s="158"/>
      <c r="F181" s="152"/>
      <c r="K181" s="69"/>
    </row>
    <row r="182" spans="1:11" x14ac:dyDescent="0.25">
      <c r="A182" s="81" t="s">
        <v>267</v>
      </c>
      <c r="B182" s="150">
        <v>402943.62</v>
      </c>
      <c r="C182" s="150">
        <v>437822.07</v>
      </c>
      <c r="E182" s="158"/>
      <c r="F182" s="152"/>
      <c r="K182" s="69"/>
    </row>
    <row r="183" spans="1:11" x14ac:dyDescent="0.25">
      <c r="A183" s="81" t="s">
        <v>202</v>
      </c>
      <c r="B183" s="150">
        <v>2122241.4700000002</v>
      </c>
      <c r="C183" s="150">
        <v>2089781.31</v>
      </c>
      <c r="F183" s="152"/>
      <c r="K183" s="69"/>
    </row>
    <row r="184" spans="1:11" x14ac:dyDescent="0.25">
      <c r="A184" s="81" t="s">
        <v>203</v>
      </c>
      <c r="B184" s="150">
        <v>1370980.43</v>
      </c>
      <c r="C184" s="150">
        <v>1327408.1399999999</v>
      </c>
      <c r="F184" s="152"/>
      <c r="K184" s="69"/>
    </row>
    <row r="185" spans="1:11" x14ac:dyDescent="0.25">
      <c r="A185" s="81" t="s">
        <v>204</v>
      </c>
      <c r="B185" s="150">
        <v>1204604.3700000001</v>
      </c>
      <c r="C185" s="150">
        <v>1233955.55</v>
      </c>
      <c r="F185" s="152"/>
      <c r="K185" s="69"/>
    </row>
    <row r="186" spans="1:11" x14ac:dyDescent="0.25">
      <c r="A186" s="81" t="s">
        <v>205</v>
      </c>
      <c r="B186" s="150">
        <v>2384323.11</v>
      </c>
      <c r="C186" s="150">
        <v>2420001.17</v>
      </c>
      <c r="F186" s="152"/>
      <c r="K186" s="69"/>
    </row>
    <row r="187" spans="1:11" x14ac:dyDescent="0.25">
      <c r="A187" s="81" t="s">
        <v>206</v>
      </c>
      <c r="B187" s="150">
        <v>1154242.58</v>
      </c>
      <c r="C187" s="150">
        <v>1155530.07</v>
      </c>
      <c r="K187" s="69"/>
    </row>
    <row r="188" spans="1:11" x14ac:dyDescent="0.25">
      <c r="A188" s="81" t="s">
        <v>207</v>
      </c>
      <c r="B188" s="150">
        <v>756553.52</v>
      </c>
      <c r="C188" s="150">
        <v>785092.58</v>
      </c>
      <c r="K188" s="68"/>
    </row>
    <row r="189" spans="1:11" ht="31.5" x14ac:dyDescent="0.25">
      <c r="A189" s="80" t="s">
        <v>208</v>
      </c>
      <c r="B189" s="149">
        <v>5077665.7</v>
      </c>
      <c r="C189" s="149">
        <v>5093803.51</v>
      </c>
      <c r="D189" s="70"/>
      <c r="E189" s="70"/>
      <c r="K189" s="71"/>
    </row>
    <row r="190" spans="1:11" x14ac:dyDescent="0.25">
      <c r="A190" s="81" t="s">
        <v>197</v>
      </c>
      <c r="B190" s="149"/>
      <c r="C190" s="149"/>
      <c r="D190" s="70"/>
      <c r="K190" s="71"/>
    </row>
    <row r="191" spans="1:11" x14ac:dyDescent="0.25">
      <c r="A191" s="81" t="s">
        <v>209</v>
      </c>
      <c r="B191" s="150">
        <v>727360.04</v>
      </c>
      <c r="C191" s="150">
        <v>703236.74</v>
      </c>
      <c r="K191" s="69"/>
    </row>
    <row r="192" spans="1:11" x14ac:dyDescent="0.25">
      <c r="A192" s="81" t="s">
        <v>269</v>
      </c>
      <c r="B192" s="150"/>
      <c r="C192" s="150"/>
      <c r="K192" s="69"/>
    </row>
    <row r="193" spans="1:11" x14ac:dyDescent="0.25">
      <c r="A193" s="81" t="s">
        <v>210</v>
      </c>
      <c r="B193" s="150">
        <v>313806.78999999998</v>
      </c>
      <c r="C193" s="150">
        <v>311382.65999999997</v>
      </c>
      <c r="K193" s="69"/>
    </row>
    <row r="194" spans="1:11" x14ac:dyDescent="0.25">
      <c r="A194" s="81" t="s">
        <v>211</v>
      </c>
      <c r="B194" s="150">
        <v>1707858.36</v>
      </c>
      <c r="C194" s="150">
        <v>1677574.32</v>
      </c>
      <c r="K194" s="69"/>
    </row>
    <row r="195" spans="1:11" x14ac:dyDescent="0.25">
      <c r="A195" s="81" t="s">
        <v>212</v>
      </c>
      <c r="B195" s="150">
        <v>1065249.69</v>
      </c>
      <c r="C195" s="150">
        <v>1127233.32</v>
      </c>
      <c r="K195" s="69"/>
    </row>
    <row r="196" spans="1:11" x14ac:dyDescent="0.25">
      <c r="A196" s="81" t="s">
        <v>213</v>
      </c>
      <c r="B196" s="150">
        <v>665468.41</v>
      </c>
      <c r="C196" s="150">
        <v>679385.27</v>
      </c>
      <c r="K196" s="69"/>
    </row>
    <row r="197" spans="1:11" x14ac:dyDescent="0.25">
      <c r="A197" s="81" t="s">
        <v>214</v>
      </c>
      <c r="B197" s="150">
        <v>122134.44</v>
      </c>
      <c r="C197" s="150">
        <v>100472.62</v>
      </c>
      <c r="K197" s="69"/>
    </row>
    <row r="198" spans="1:11" x14ac:dyDescent="0.25">
      <c r="A198" s="81" t="s">
        <v>215</v>
      </c>
      <c r="B198" s="150">
        <v>363913.1</v>
      </c>
      <c r="C198" s="150">
        <v>385628.31</v>
      </c>
      <c r="K198" s="69"/>
    </row>
    <row r="199" spans="1:11" x14ac:dyDescent="0.25">
      <c r="A199" s="81" t="s">
        <v>216</v>
      </c>
      <c r="B199" s="150">
        <v>83583.199999999997</v>
      </c>
      <c r="C199" s="150">
        <v>81957.09</v>
      </c>
      <c r="K199" s="69"/>
    </row>
    <row r="200" spans="1:11" x14ac:dyDescent="0.25">
      <c r="A200" s="81" t="s">
        <v>217</v>
      </c>
      <c r="B200" s="150">
        <v>28291.68</v>
      </c>
      <c r="C200" s="150">
        <v>26933.18</v>
      </c>
      <c r="K200" s="69"/>
    </row>
    <row r="201" spans="1:11" x14ac:dyDescent="0.25">
      <c r="K201" s="69"/>
    </row>
    <row r="202" spans="1:11" ht="50.25" customHeight="1" x14ac:dyDescent="0.25">
      <c r="A202" s="251" t="s">
        <v>218</v>
      </c>
      <c r="B202" s="251"/>
      <c r="C202" s="251"/>
      <c r="D202" s="78"/>
      <c r="E202" s="78"/>
      <c r="F202" s="78"/>
    </row>
    <row r="203" spans="1:11" x14ac:dyDescent="0.25">
      <c r="A203" s="250" t="s">
        <v>71</v>
      </c>
      <c r="B203" s="250"/>
      <c r="C203" s="250"/>
      <c r="D203" s="65"/>
      <c r="E203" s="65"/>
    </row>
    <row r="204" spans="1:11" x14ac:dyDescent="0.25">
      <c r="A204" s="72"/>
      <c r="B204" s="73">
        <v>2018</v>
      </c>
      <c r="C204" s="55">
        <v>2019</v>
      </c>
      <c r="D204" s="180">
        <v>2020</v>
      </c>
      <c r="E204" s="180">
        <v>2021</v>
      </c>
      <c r="F204" s="66"/>
    </row>
    <row r="205" spans="1:11" x14ac:dyDescent="0.25">
      <c r="A205" s="83" t="s">
        <v>122</v>
      </c>
      <c r="B205" s="84">
        <v>146999667.75</v>
      </c>
      <c r="C205" s="84">
        <f>C206+C225+C238+C247+C255+C270+C278+C289</f>
        <v>154110482.98000002</v>
      </c>
      <c r="D205" s="181">
        <v>175962882.91</v>
      </c>
      <c r="E205" s="181">
        <v>221949320.28</v>
      </c>
      <c r="F205" s="199"/>
    </row>
    <row r="206" spans="1:11" ht="31.5" x14ac:dyDescent="0.25">
      <c r="A206" s="85" t="s">
        <v>123</v>
      </c>
      <c r="B206" s="86">
        <v>58000675.090000004</v>
      </c>
      <c r="C206" s="156">
        <f>SUM(C207:C224)</f>
        <v>59539005.350000009</v>
      </c>
      <c r="D206" s="183">
        <v>71031080.989999995</v>
      </c>
      <c r="E206" s="183">
        <v>95496340.609999999</v>
      </c>
      <c r="F206" s="199"/>
    </row>
    <row r="207" spans="1:11" x14ac:dyDescent="0.25">
      <c r="A207" s="87" t="s">
        <v>124</v>
      </c>
      <c r="B207" s="86">
        <v>1386970.25</v>
      </c>
      <c r="C207" s="86">
        <v>1422708.32</v>
      </c>
      <c r="D207" s="182">
        <v>1573732.28</v>
      </c>
      <c r="E207" s="182">
        <v>1830113.3</v>
      </c>
      <c r="F207" s="199"/>
    </row>
    <row r="208" spans="1:11" x14ac:dyDescent="0.25">
      <c r="A208" s="87" t="s">
        <v>125</v>
      </c>
      <c r="B208" s="86">
        <v>770112.61</v>
      </c>
      <c r="C208" s="86">
        <v>788258.15</v>
      </c>
      <c r="D208" s="182">
        <v>805297.06</v>
      </c>
      <c r="E208" s="182">
        <v>830300.7</v>
      </c>
      <c r="F208" s="199"/>
    </row>
    <row r="209" spans="1:6" x14ac:dyDescent="0.25">
      <c r="A209" s="87" t="s">
        <v>126</v>
      </c>
      <c r="B209" s="86">
        <v>1027045.14</v>
      </c>
      <c r="C209" s="86">
        <v>999287.45</v>
      </c>
      <c r="D209" s="182">
        <v>1039397.52</v>
      </c>
      <c r="E209" s="182">
        <v>1399335.88</v>
      </c>
      <c r="F209" s="199"/>
    </row>
    <row r="210" spans="1:6" x14ac:dyDescent="0.25">
      <c r="A210" s="87" t="s">
        <v>127</v>
      </c>
      <c r="B210" s="86">
        <v>1550200.46</v>
      </c>
      <c r="C210" s="86">
        <v>1633665.85</v>
      </c>
      <c r="D210" s="182">
        <v>1891006.47</v>
      </c>
      <c r="E210" s="182">
        <v>2639797.2999999998</v>
      </c>
      <c r="F210" s="199"/>
    </row>
    <row r="211" spans="1:6" x14ac:dyDescent="0.25">
      <c r="A211" s="87" t="s">
        <v>128</v>
      </c>
      <c r="B211" s="86">
        <v>625050.93000000005</v>
      </c>
      <c r="C211" s="86">
        <v>618452.47</v>
      </c>
      <c r="D211" s="182">
        <v>639110.84</v>
      </c>
      <c r="E211" s="182">
        <v>619012.1</v>
      </c>
      <c r="F211" s="199"/>
    </row>
    <row r="212" spans="1:6" x14ac:dyDescent="0.25">
      <c r="A212" s="87" t="s">
        <v>129</v>
      </c>
      <c r="B212" s="86">
        <v>1208467.3899999999</v>
      </c>
      <c r="C212" s="86">
        <v>1268723.04</v>
      </c>
      <c r="D212" s="182">
        <v>1304981.44</v>
      </c>
      <c r="E212" s="182">
        <v>1417852.8</v>
      </c>
      <c r="F212" s="199"/>
    </row>
    <row r="213" spans="1:6" x14ac:dyDescent="0.25">
      <c r="A213" s="87" t="s">
        <v>130</v>
      </c>
      <c r="B213" s="86">
        <v>333752.87</v>
      </c>
      <c r="C213" s="86">
        <v>312931.49</v>
      </c>
      <c r="D213" s="182">
        <v>314110.82</v>
      </c>
      <c r="E213" s="182">
        <v>388682.23</v>
      </c>
      <c r="F213" s="199"/>
    </row>
    <row r="214" spans="1:6" x14ac:dyDescent="0.25">
      <c r="A214" s="87" t="s">
        <v>131</v>
      </c>
      <c r="B214" s="86">
        <v>785341.56</v>
      </c>
      <c r="C214" s="86">
        <v>834581.92</v>
      </c>
      <c r="D214" s="182">
        <v>1017222.35</v>
      </c>
      <c r="E214" s="182">
        <v>1237513.26</v>
      </c>
      <c r="F214" s="199"/>
    </row>
    <row r="215" spans="1:6" x14ac:dyDescent="0.25">
      <c r="A215" s="87" t="s">
        <v>132</v>
      </c>
      <c r="B215" s="86">
        <v>928533.99</v>
      </c>
      <c r="C215" s="86">
        <v>939424.37</v>
      </c>
      <c r="D215" s="182">
        <v>1011660.99</v>
      </c>
      <c r="E215" s="182">
        <v>1337400.57</v>
      </c>
      <c r="F215" s="199"/>
    </row>
    <row r="216" spans="1:6" x14ac:dyDescent="0.25">
      <c r="A216" s="87" t="s">
        <v>133</v>
      </c>
      <c r="B216" s="86">
        <v>13308151.42</v>
      </c>
      <c r="C216" s="86">
        <v>13518036.390000001</v>
      </c>
      <c r="D216" s="182">
        <v>17190197.129999999</v>
      </c>
      <c r="E216" s="182">
        <v>21417782.239999998</v>
      </c>
      <c r="F216" s="199"/>
    </row>
    <row r="217" spans="1:6" x14ac:dyDescent="0.25">
      <c r="A217" s="87" t="s">
        <v>134</v>
      </c>
      <c r="B217" s="86">
        <v>466308.21</v>
      </c>
      <c r="C217" s="86">
        <v>499401.85</v>
      </c>
      <c r="D217" s="182">
        <v>512434.73</v>
      </c>
      <c r="E217" s="182">
        <v>700323.42</v>
      </c>
      <c r="F217" s="199"/>
    </row>
    <row r="218" spans="1:6" x14ac:dyDescent="0.25">
      <c r="A218" s="87" t="s">
        <v>135</v>
      </c>
      <c r="B218" s="86">
        <v>761011.38</v>
      </c>
      <c r="C218" s="86">
        <v>831063.55</v>
      </c>
      <c r="D218" s="182">
        <v>916378.6</v>
      </c>
      <c r="E218" s="182">
        <v>1099790.27</v>
      </c>
      <c r="F218" s="199"/>
    </row>
    <row r="219" spans="1:6" x14ac:dyDescent="0.25">
      <c r="A219" s="87" t="s">
        <v>136</v>
      </c>
      <c r="B219" s="86">
        <v>652863.98</v>
      </c>
      <c r="C219" s="86">
        <v>662640.84</v>
      </c>
      <c r="D219" s="182">
        <v>667005.92000000004</v>
      </c>
      <c r="E219" s="182">
        <v>738074.68</v>
      </c>
      <c r="F219" s="199"/>
    </row>
    <row r="220" spans="1:6" x14ac:dyDescent="0.25">
      <c r="A220" s="87" t="s">
        <v>137</v>
      </c>
      <c r="B220" s="86">
        <v>538656</v>
      </c>
      <c r="C220" s="86">
        <v>573186.80000000005</v>
      </c>
      <c r="D220" s="182">
        <v>636485.64</v>
      </c>
      <c r="E220" s="182">
        <v>767982.77</v>
      </c>
      <c r="F220" s="199"/>
    </row>
    <row r="221" spans="1:6" x14ac:dyDescent="0.25">
      <c r="A221" s="87" t="s">
        <v>138</v>
      </c>
      <c r="B221" s="86">
        <v>983623.7</v>
      </c>
      <c r="C221" s="86">
        <v>1021961.26</v>
      </c>
      <c r="D221" s="182">
        <v>1122395.18</v>
      </c>
      <c r="E221" s="182">
        <v>1308168.02</v>
      </c>
      <c r="F221" s="199"/>
    </row>
    <row r="222" spans="1:6" x14ac:dyDescent="0.25">
      <c r="A222" s="87" t="s">
        <v>139</v>
      </c>
      <c r="B222" s="86">
        <v>1316986.53</v>
      </c>
      <c r="C222" s="86">
        <v>1368521.52</v>
      </c>
      <c r="D222" s="182">
        <v>1421197.41</v>
      </c>
      <c r="E222" s="182">
        <v>1626118.29</v>
      </c>
      <c r="F222" s="199"/>
    </row>
    <row r="223" spans="1:6" x14ac:dyDescent="0.25">
      <c r="A223" s="87" t="s">
        <v>140</v>
      </c>
      <c r="B223" s="86">
        <v>1019709.19</v>
      </c>
      <c r="C223" s="86">
        <v>1207839.48</v>
      </c>
      <c r="D223" s="182">
        <v>1160232.26</v>
      </c>
      <c r="E223" s="182">
        <v>1253361.3999999999</v>
      </c>
      <c r="F223" s="199"/>
    </row>
    <row r="224" spans="1:6" x14ac:dyDescent="0.25">
      <c r="A224" s="87" t="s">
        <v>141</v>
      </c>
      <c r="B224" s="86">
        <v>30337889.48</v>
      </c>
      <c r="C224" s="86">
        <v>31038320.600000001</v>
      </c>
      <c r="D224" s="182">
        <v>37808234.350000001</v>
      </c>
      <c r="E224" s="182">
        <v>54884731.380000003</v>
      </c>
      <c r="F224" s="199"/>
    </row>
    <row r="225" spans="1:6" ht="31.5" x14ac:dyDescent="0.25">
      <c r="A225" s="85" t="s">
        <v>142</v>
      </c>
      <c r="B225" s="86">
        <v>19701243.600000001</v>
      </c>
      <c r="C225" s="86">
        <f>SUM(C226:C237)-C229-C230</f>
        <v>20560554.34</v>
      </c>
      <c r="D225" s="182">
        <v>24806548.140000001</v>
      </c>
      <c r="E225" s="182">
        <v>30628785.109999999</v>
      </c>
      <c r="F225" s="199"/>
    </row>
    <row r="226" spans="1:6" x14ac:dyDescent="0.25">
      <c r="A226" s="87" t="s">
        <v>143</v>
      </c>
      <c r="B226" s="86">
        <v>458289.03</v>
      </c>
      <c r="C226" s="86">
        <v>428572.95</v>
      </c>
      <c r="D226" s="182">
        <v>507829.74</v>
      </c>
      <c r="E226" s="182">
        <v>655552.02</v>
      </c>
      <c r="F226" s="199"/>
    </row>
    <row r="227" spans="1:6" x14ac:dyDescent="0.25">
      <c r="A227" s="87" t="s">
        <v>144</v>
      </c>
      <c r="B227" s="86">
        <v>648350.31000000006</v>
      </c>
      <c r="C227" s="86">
        <v>646663.51</v>
      </c>
      <c r="D227" s="182">
        <v>679429.36</v>
      </c>
      <c r="E227" s="182">
        <v>680643.33</v>
      </c>
      <c r="F227" s="199"/>
    </row>
    <row r="228" spans="1:6" x14ac:dyDescent="0.25">
      <c r="A228" s="87" t="s">
        <v>145</v>
      </c>
      <c r="B228" s="86">
        <v>985402.52</v>
      </c>
      <c r="C228" s="86">
        <f>C229+C230</f>
        <v>1058954.3399999999</v>
      </c>
      <c r="D228" s="182">
        <v>1122866.6299999999</v>
      </c>
      <c r="E228" s="182">
        <v>1353493.45</v>
      </c>
      <c r="F228" s="199"/>
    </row>
    <row r="229" spans="1:6" x14ac:dyDescent="0.25">
      <c r="A229" s="87" t="s">
        <v>146</v>
      </c>
      <c r="B229" s="86">
        <v>51137.94</v>
      </c>
      <c r="C229" s="86">
        <v>51533.89</v>
      </c>
      <c r="D229" s="182">
        <v>50426.01</v>
      </c>
      <c r="E229" s="182">
        <v>61715.05</v>
      </c>
      <c r="F229" s="199"/>
    </row>
    <row r="230" spans="1:6" ht="31.5" x14ac:dyDescent="0.25">
      <c r="A230" s="87" t="s">
        <v>147</v>
      </c>
      <c r="B230" s="86">
        <v>934264.58</v>
      </c>
      <c r="C230" s="86">
        <v>1007420.45</v>
      </c>
      <c r="D230" s="182">
        <v>1072440.6200000001</v>
      </c>
      <c r="E230" s="182">
        <v>1291778.3999999999</v>
      </c>
      <c r="F230" s="199"/>
    </row>
    <row r="231" spans="1:6" x14ac:dyDescent="0.25">
      <c r="A231" s="87" t="s">
        <v>148</v>
      </c>
      <c r="B231" s="86">
        <v>783548.95</v>
      </c>
      <c r="C231" s="86">
        <v>865374.26</v>
      </c>
      <c r="D231" s="182">
        <v>972249.32</v>
      </c>
      <c r="E231" s="182">
        <v>1114321.97</v>
      </c>
      <c r="F231" s="199"/>
    </row>
    <row r="232" spans="1:6" x14ac:dyDescent="0.25">
      <c r="A232" s="87" t="s">
        <v>149</v>
      </c>
      <c r="B232" s="86">
        <v>934896.63</v>
      </c>
      <c r="C232" s="86">
        <v>1006331.99</v>
      </c>
      <c r="D232" s="182">
        <v>1119968.95</v>
      </c>
      <c r="E232" s="182">
        <v>1526887.5</v>
      </c>
      <c r="F232" s="199"/>
    </row>
    <row r="233" spans="1:6" x14ac:dyDescent="0.25">
      <c r="A233" s="87" t="s">
        <v>150</v>
      </c>
      <c r="B233" s="86">
        <v>1701016.26</v>
      </c>
      <c r="C233" s="86">
        <v>1760634.19</v>
      </c>
      <c r="D233" s="182">
        <v>2120906.4</v>
      </c>
      <c r="E233" s="182">
        <v>2214537.06</v>
      </c>
      <c r="F233" s="199"/>
    </row>
    <row r="234" spans="1:6" x14ac:dyDescent="0.25">
      <c r="A234" s="87" t="s">
        <v>151</v>
      </c>
      <c r="B234" s="86">
        <v>549098.5</v>
      </c>
      <c r="C234" s="86">
        <v>531238.93999999994</v>
      </c>
      <c r="D234" s="182">
        <v>622399.88</v>
      </c>
      <c r="E234" s="182">
        <v>863944.56</v>
      </c>
      <c r="F234" s="199"/>
    </row>
    <row r="235" spans="1:6" x14ac:dyDescent="0.25">
      <c r="A235" s="87" t="s">
        <v>152</v>
      </c>
      <c r="B235" s="86">
        <v>369889.42</v>
      </c>
      <c r="C235" s="86">
        <v>392340.31</v>
      </c>
      <c r="D235" s="182">
        <v>408386.85</v>
      </c>
      <c r="E235" s="182">
        <v>495623.67999999999</v>
      </c>
      <c r="F235" s="199"/>
    </row>
    <row r="236" spans="1:6" x14ac:dyDescent="0.25">
      <c r="A236" s="87" t="s">
        <v>153</v>
      </c>
      <c r="B236" s="86">
        <v>342245.52</v>
      </c>
      <c r="C236" s="86">
        <v>377343.89</v>
      </c>
      <c r="D236" s="182">
        <v>417752.43</v>
      </c>
      <c r="E236" s="182">
        <v>495446.64</v>
      </c>
      <c r="F236" s="199"/>
    </row>
    <row r="237" spans="1:6" x14ac:dyDescent="0.25">
      <c r="A237" s="87" t="s">
        <v>154</v>
      </c>
      <c r="B237" s="86">
        <v>12928506.460000001</v>
      </c>
      <c r="C237" s="86">
        <v>13493099.960000001</v>
      </c>
      <c r="D237" s="182">
        <v>16834758.579999998</v>
      </c>
      <c r="E237" s="182">
        <v>21228334.899999999</v>
      </c>
      <c r="F237" s="199"/>
    </row>
    <row r="238" spans="1:6" ht="31.5" x14ac:dyDescent="0.25">
      <c r="A238" s="85" t="s">
        <v>155</v>
      </c>
      <c r="B238" s="86">
        <v>13514503.32</v>
      </c>
      <c r="C238" s="86">
        <f>SUM(C239:C246)</f>
        <v>14215548.219999999</v>
      </c>
      <c r="D238" s="182">
        <v>15481130.57</v>
      </c>
      <c r="E238" s="182">
        <v>17982307.59</v>
      </c>
      <c r="F238" s="199"/>
    </row>
    <row r="239" spans="1:6" x14ac:dyDescent="0.25">
      <c r="A239" s="87" t="s">
        <v>156</v>
      </c>
      <c r="B239" s="86">
        <v>337774.48</v>
      </c>
      <c r="C239" s="86">
        <v>382698.93</v>
      </c>
      <c r="D239" s="182">
        <v>412727.91</v>
      </c>
      <c r="E239" s="182">
        <v>795546.39</v>
      </c>
      <c r="F239" s="200"/>
    </row>
    <row r="240" spans="1:6" x14ac:dyDescent="0.25">
      <c r="A240" s="87" t="s">
        <v>157</v>
      </c>
      <c r="B240" s="86">
        <v>118279.51</v>
      </c>
      <c r="C240" s="86">
        <v>117430.55</v>
      </c>
      <c r="D240" s="182">
        <v>121682.67</v>
      </c>
      <c r="E240" s="182">
        <v>150730.31</v>
      </c>
      <c r="F240" s="199"/>
    </row>
    <row r="241" spans="1:6" x14ac:dyDescent="0.25">
      <c r="A241" s="87" t="s">
        <v>158</v>
      </c>
      <c r="B241" s="86">
        <v>1072222.28</v>
      </c>
      <c r="C241" s="86">
        <v>1100425.18</v>
      </c>
      <c r="D241" s="182">
        <v>1283180.83</v>
      </c>
      <c r="E241" s="182">
        <v>1516137.95</v>
      </c>
      <c r="F241" s="199"/>
    </row>
    <row r="242" spans="1:6" x14ac:dyDescent="0.25">
      <c r="A242" s="87" t="s">
        <v>159</v>
      </c>
      <c r="B242" s="86">
        <v>5850757.8399999999</v>
      </c>
      <c r="C242" s="86">
        <v>6226521.6299999999</v>
      </c>
      <c r="D242" s="182">
        <v>6463396.2599999998</v>
      </c>
      <c r="E242" s="182">
        <v>7760765.8600000003</v>
      </c>
      <c r="F242" s="199"/>
    </row>
    <row r="243" spans="1:6" x14ac:dyDescent="0.25">
      <c r="A243" s="87" t="s">
        <v>160</v>
      </c>
      <c r="B243" s="86">
        <v>577564.79</v>
      </c>
      <c r="C243" s="86">
        <v>577071.86</v>
      </c>
      <c r="D243" s="182">
        <v>525188.72</v>
      </c>
      <c r="E243" s="182">
        <v>674006.89</v>
      </c>
      <c r="F243" s="200"/>
    </row>
    <row r="244" spans="1:6" x14ac:dyDescent="0.25">
      <c r="A244" s="87" t="s">
        <v>161</v>
      </c>
      <c r="B244" s="86">
        <v>1432823.19</v>
      </c>
      <c r="C244" s="86">
        <v>1555217.11</v>
      </c>
      <c r="D244" s="182">
        <v>2157196.9300000002</v>
      </c>
      <c r="E244" s="182">
        <v>2195877.83</v>
      </c>
      <c r="F244" s="200"/>
    </row>
    <row r="245" spans="1:6" x14ac:dyDescent="0.25">
      <c r="A245" s="87" t="s">
        <v>162</v>
      </c>
      <c r="B245" s="86">
        <v>3292440.26</v>
      </c>
      <c r="C245" s="86">
        <v>3407527.3</v>
      </c>
      <c r="D245" s="182">
        <v>3523475.25</v>
      </c>
      <c r="E245" s="182">
        <v>3836208.89</v>
      </c>
      <c r="F245" s="200"/>
    </row>
    <row r="246" spans="1:6" x14ac:dyDescent="0.25">
      <c r="A246" s="87" t="s">
        <v>163</v>
      </c>
      <c r="B246" s="86">
        <v>832640.97</v>
      </c>
      <c r="C246" s="86">
        <v>848655.66</v>
      </c>
      <c r="D246" s="182">
        <v>994282</v>
      </c>
      <c r="E246" s="182">
        <v>1053033.47</v>
      </c>
      <c r="F246" s="200"/>
    </row>
    <row r="247" spans="1:6" ht="31.5" x14ac:dyDescent="0.25">
      <c r="A247" s="85" t="s">
        <v>164</v>
      </c>
      <c r="B247" s="86">
        <v>4779906.08</v>
      </c>
      <c r="C247" s="86">
        <f>SUM(C248:C254)</f>
        <v>5042144.03</v>
      </c>
      <c r="D247" s="182">
        <v>5261430.55</v>
      </c>
      <c r="E247" s="182">
        <v>6504657.9900000002</v>
      </c>
      <c r="F247" s="200"/>
    </row>
    <row r="248" spans="1:6" x14ac:dyDescent="0.25">
      <c r="A248" s="87" t="s">
        <v>165</v>
      </c>
      <c r="B248" s="86">
        <v>1299523.8600000001</v>
      </c>
      <c r="C248" s="86">
        <v>1338258.03</v>
      </c>
      <c r="D248" s="182">
        <v>1425149.91</v>
      </c>
      <c r="E248" s="182">
        <v>1815493.93</v>
      </c>
      <c r="F248" s="200"/>
    </row>
    <row r="249" spans="1:6" x14ac:dyDescent="0.25">
      <c r="A249" s="87" t="s">
        <v>166</v>
      </c>
      <c r="B249" s="86">
        <v>134168.82999999999</v>
      </c>
      <c r="C249" s="86">
        <v>143120.82999999999</v>
      </c>
      <c r="D249" s="182">
        <v>148627.6</v>
      </c>
      <c r="E249" s="182">
        <v>205860.25</v>
      </c>
      <c r="F249" s="200"/>
    </row>
    <row r="250" spans="1:6" ht="31.5" x14ac:dyDescent="0.25">
      <c r="A250" s="87" t="s">
        <v>167</v>
      </c>
      <c r="B250" s="86">
        <v>283094.74</v>
      </c>
      <c r="C250" s="86">
        <v>291451.68</v>
      </c>
      <c r="D250" s="182">
        <v>383938.06</v>
      </c>
      <c r="E250" s="182">
        <v>472447.85</v>
      </c>
      <c r="F250" s="200"/>
    </row>
    <row r="251" spans="1:6" ht="31.5" x14ac:dyDescent="0.25">
      <c r="A251" s="87" t="s">
        <v>168</v>
      </c>
      <c r="B251" s="86">
        <v>164551.67000000001</v>
      </c>
      <c r="C251" s="86">
        <v>178400</v>
      </c>
      <c r="D251" s="182">
        <v>194852.55</v>
      </c>
      <c r="E251" s="182">
        <v>259542.33</v>
      </c>
      <c r="F251" s="199"/>
    </row>
    <row r="252" spans="1:6" ht="31.5" x14ac:dyDescent="0.25">
      <c r="A252" s="87" t="s">
        <v>169</v>
      </c>
      <c r="B252" s="86">
        <v>799940</v>
      </c>
      <c r="C252" s="86">
        <v>803880.46</v>
      </c>
      <c r="D252" s="182">
        <v>831070.79</v>
      </c>
      <c r="E252" s="182">
        <v>904052.29</v>
      </c>
      <c r="F252" s="199"/>
    </row>
    <row r="253" spans="1:6" x14ac:dyDescent="0.25">
      <c r="A253" s="87" t="s">
        <v>170</v>
      </c>
      <c r="B253" s="86">
        <v>595785.5</v>
      </c>
      <c r="C253" s="86">
        <v>611868.04</v>
      </c>
      <c r="D253" s="182">
        <v>612854.84</v>
      </c>
      <c r="E253" s="182">
        <v>669455.86</v>
      </c>
      <c r="F253" s="199"/>
    </row>
    <row r="254" spans="1:6" x14ac:dyDescent="0.25">
      <c r="A254" s="87" t="s">
        <v>171</v>
      </c>
      <c r="B254" s="86">
        <v>1502841.48</v>
      </c>
      <c r="C254" s="86">
        <v>1675164.99</v>
      </c>
      <c r="D254" s="182">
        <v>1664936.8</v>
      </c>
      <c r="E254" s="182">
        <v>2177805.48</v>
      </c>
      <c r="F254" s="199"/>
    </row>
    <row r="255" spans="1:6" ht="31.5" x14ac:dyDescent="0.25">
      <c r="A255" s="85" t="s">
        <v>172</v>
      </c>
      <c r="B255" s="86">
        <v>21101751.039999999</v>
      </c>
      <c r="C255" s="86">
        <f>SUM(C256:C269)</f>
        <v>22425760.420000002</v>
      </c>
      <c r="D255" s="182">
        <v>24175387.629999999</v>
      </c>
      <c r="E255" s="182">
        <v>30095611.57</v>
      </c>
      <c r="F255" s="199"/>
    </row>
    <row r="256" spans="1:6" x14ac:dyDescent="0.25">
      <c r="A256" s="87" t="s">
        <v>173</v>
      </c>
      <c r="B256" s="86">
        <v>2346761.5699999998</v>
      </c>
      <c r="C256" s="86">
        <v>2610048.25</v>
      </c>
      <c r="D256" s="182">
        <v>2794128.94</v>
      </c>
      <c r="E256" s="182">
        <v>3533088.42</v>
      </c>
      <c r="F256" s="199"/>
    </row>
    <row r="257" spans="1:6" x14ac:dyDescent="0.25">
      <c r="A257" s="87" t="s">
        <v>174</v>
      </c>
      <c r="B257" s="86">
        <v>382767.01</v>
      </c>
      <c r="C257" s="86">
        <v>394313.03</v>
      </c>
      <c r="D257" s="182">
        <v>429335.98</v>
      </c>
      <c r="E257" s="182">
        <v>441433.89</v>
      </c>
      <c r="F257" s="199"/>
    </row>
    <row r="258" spans="1:6" x14ac:dyDescent="0.25">
      <c r="A258" s="87" t="s">
        <v>175</v>
      </c>
      <c r="B258" s="86">
        <v>472350.75</v>
      </c>
      <c r="C258" s="86">
        <v>500030.92</v>
      </c>
      <c r="D258" s="182">
        <v>495598.87</v>
      </c>
      <c r="E258" s="182">
        <v>559790.80000000005</v>
      </c>
      <c r="F258" s="199"/>
    </row>
    <row r="259" spans="1:6" x14ac:dyDescent="0.25">
      <c r="A259" s="87" t="s">
        <v>176</v>
      </c>
      <c r="B259" s="86">
        <v>3657373.78</v>
      </c>
      <c r="C259" s="86">
        <v>3845662.17</v>
      </c>
      <c r="D259" s="182">
        <v>4370395.0199999996</v>
      </c>
      <c r="E259" s="182">
        <v>6261305.1299999999</v>
      </c>
      <c r="F259" s="199"/>
    </row>
    <row r="260" spans="1:6" x14ac:dyDescent="0.25">
      <c r="A260" s="87" t="s">
        <v>177</v>
      </c>
      <c r="B260" s="86">
        <v>916121.3</v>
      </c>
      <c r="C260" s="86">
        <v>993275.31</v>
      </c>
      <c r="D260" s="182">
        <v>1077242.1000000001</v>
      </c>
      <c r="E260" s="182">
        <v>1259507.3700000001</v>
      </c>
      <c r="F260" s="199"/>
    </row>
    <row r="261" spans="1:6" x14ac:dyDescent="0.25">
      <c r="A261" s="87" t="s">
        <v>178</v>
      </c>
      <c r="B261" s="86">
        <v>712799.09</v>
      </c>
      <c r="C261" s="86">
        <v>737534.12</v>
      </c>
      <c r="D261" s="182">
        <v>989730.29</v>
      </c>
      <c r="E261" s="182">
        <v>1334496.51</v>
      </c>
      <c r="F261" s="199"/>
    </row>
    <row r="262" spans="1:6" x14ac:dyDescent="0.25">
      <c r="A262" s="87" t="s">
        <v>179</v>
      </c>
      <c r="B262" s="86">
        <v>1678092.11</v>
      </c>
      <c r="C262" s="86">
        <v>1787610.68</v>
      </c>
      <c r="D262" s="182">
        <v>1905334.19</v>
      </c>
      <c r="E262" s="182">
        <v>2091246.01</v>
      </c>
      <c r="F262" s="199"/>
    </row>
    <row r="263" spans="1:6" x14ac:dyDescent="0.25">
      <c r="A263" s="87" t="s">
        <v>180</v>
      </c>
      <c r="B263" s="86">
        <v>700756.88</v>
      </c>
      <c r="C263" s="86">
        <v>768230.12</v>
      </c>
      <c r="D263" s="182">
        <v>862080.75</v>
      </c>
      <c r="E263" s="182">
        <v>1112276.97</v>
      </c>
      <c r="F263" s="199"/>
    </row>
    <row r="264" spans="1:6" x14ac:dyDescent="0.25">
      <c r="A264" s="87" t="s">
        <v>181</v>
      </c>
      <c r="B264" s="86">
        <v>3082972.51</v>
      </c>
      <c r="C264" s="86">
        <v>3344932.76</v>
      </c>
      <c r="D264" s="182">
        <v>3454303.18</v>
      </c>
      <c r="E264" s="182">
        <v>4586344.22</v>
      </c>
      <c r="F264" s="199"/>
    </row>
    <row r="265" spans="1:6" x14ac:dyDescent="0.25">
      <c r="A265" s="87" t="s">
        <v>182</v>
      </c>
      <c r="B265" s="86">
        <v>1041019.49</v>
      </c>
      <c r="C265" s="86">
        <v>1042623.44</v>
      </c>
      <c r="D265" s="182">
        <v>1193043.1100000001</v>
      </c>
      <c r="E265" s="182">
        <v>1268911.05</v>
      </c>
      <c r="F265" s="199"/>
    </row>
    <row r="266" spans="1:6" x14ac:dyDescent="0.25">
      <c r="A266" s="87" t="s">
        <v>183</v>
      </c>
      <c r="B266" s="86">
        <v>856070.33</v>
      </c>
      <c r="C266" s="86">
        <v>897781.35</v>
      </c>
      <c r="D266" s="182">
        <v>930467.71</v>
      </c>
      <c r="E266" s="182">
        <v>1247571.6000000001</v>
      </c>
      <c r="F266" s="199"/>
    </row>
    <row r="267" spans="1:6" x14ac:dyDescent="0.25">
      <c r="A267" s="87" t="s">
        <v>184</v>
      </c>
      <c r="B267" s="86">
        <v>3005600.67</v>
      </c>
      <c r="C267" s="86">
        <v>3150556.32</v>
      </c>
      <c r="D267" s="182">
        <v>3217138.87</v>
      </c>
      <c r="E267" s="182">
        <v>3418298.99</v>
      </c>
      <c r="F267" s="199"/>
    </row>
    <row r="268" spans="1:6" x14ac:dyDescent="0.25">
      <c r="A268" s="87" t="s">
        <v>185</v>
      </c>
      <c r="B268" s="86">
        <v>1398512.08</v>
      </c>
      <c r="C268" s="86">
        <v>1474746.42</v>
      </c>
      <c r="D268" s="182">
        <v>1559279.2</v>
      </c>
      <c r="E268" s="182">
        <v>1920557.8</v>
      </c>
      <c r="F268" s="199"/>
    </row>
    <row r="269" spans="1:6" x14ac:dyDescent="0.25">
      <c r="A269" s="87" t="s">
        <v>186</v>
      </c>
      <c r="B269" s="86">
        <v>850553.47</v>
      </c>
      <c r="C269" s="86">
        <v>878415.53</v>
      </c>
      <c r="D269" s="182">
        <v>897309.42</v>
      </c>
      <c r="E269" s="182">
        <v>1060782.81</v>
      </c>
      <c r="F269" s="199"/>
    </row>
    <row r="270" spans="1:6" ht="31.5" x14ac:dyDescent="0.25">
      <c r="A270" s="85" t="s">
        <v>187</v>
      </c>
      <c r="B270" s="86">
        <v>11692806.65</v>
      </c>
      <c r="C270" s="86">
        <f>SUM(C271:C277)-C274-C275-C276</f>
        <v>12466063.870000001</v>
      </c>
      <c r="D270" s="182">
        <v>13253188.68</v>
      </c>
      <c r="E270" s="182">
        <v>15151863.140000001</v>
      </c>
      <c r="F270" s="199"/>
    </row>
    <row r="271" spans="1:6" x14ac:dyDescent="0.25">
      <c r="A271" s="87" t="s">
        <v>188</v>
      </c>
      <c r="B271" s="86">
        <v>335028.34999999998</v>
      </c>
      <c r="C271" s="86">
        <v>336643.32</v>
      </c>
      <c r="D271" s="182">
        <v>419718.56</v>
      </c>
      <c r="E271" s="182">
        <v>532167.56999999995</v>
      </c>
      <c r="F271" s="200"/>
    </row>
    <row r="272" spans="1:6" x14ac:dyDescent="0.25">
      <c r="A272" s="87" t="s">
        <v>189</v>
      </c>
      <c r="B272" s="86">
        <v>4523376.67</v>
      </c>
      <c r="C272" s="86">
        <v>4726722.66</v>
      </c>
      <c r="D272" s="182">
        <v>4979234.1500000004</v>
      </c>
      <c r="E272" s="182">
        <v>6032549.1299999999</v>
      </c>
      <c r="F272" s="200"/>
    </row>
    <row r="273" spans="1:6" x14ac:dyDescent="0.25">
      <c r="A273" s="87" t="s">
        <v>190</v>
      </c>
      <c r="B273" s="86">
        <v>4575457.59</v>
      </c>
      <c r="C273" s="86">
        <f>C274+C275+C276</f>
        <v>5179144.8599999994</v>
      </c>
      <c r="D273" s="182">
        <v>5576590.4400000004</v>
      </c>
      <c r="E273" s="182">
        <v>6165639.5800000001</v>
      </c>
      <c r="F273" s="200"/>
    </row>
    <row r="274" spans="1:6" x14ac:dyDescent="0.25">
      <c r="A274" s="87" t="s">
        <v>191</v>
      </c>
      <c r="B274" s="86">
        <v>2611857.67</v>
      </c>
      <c r="C274" s="86">
        <v>3108827.61</v>
      </c>
      <c r="D274" s="182">
        <v>3197350.07</v>
      </c>
      <c r="E274" s="182">
        <v>3480437.55</v>
      </c>
      <c r="F274" s="200"/>
    </row>
    <row r="275" spans="1:6" x14ac:dyDescent="0.25">
      <c r="A275" s="87" t="s">
        <v>192</v>
      </c>
      <c r="B275" s="86">
        <v>528384.89</v>
      </c>
      <c r="C275" s="86">
        <v>559887.21</v>
      </c>
      <c r="D275" s="182">
        <v>663750.16</v>
      </c>
      <c r="E275" s="182">
        <v>787069.26</v>
      </c>
      <c r="F275" s="200"/>
    </row>
    <row r="276" spans="1:6" ht="78.75" x14ac:dyDescent="0.25">
      <c r="A276" s="87" t="s">
        <v>193</v>
      </c>
      <c r="B276" s="86">
        <v>1435215.03</v>
      </c>
      <c r="C276" s="86">
        <v>1510430.04</v>
      </c>
      <c r="D276" s="182">
        <v>1715490.21</v>
      </c>
      <c r="E276" s="182">
        <v>1898132.77</v>
      </c>
      <c r="F276" s="200"/>
    </row>
    <row r="277" spans="1:6" x14ac:dyDescent="0.25">
      <c r="A277" s="87" t="s">
        <v>194</v>
      </c>
      <c r="B277" s="86">
        <v>2258944.04</v>
      </c>
      <c r="C277" s="86">
        <v>2223553.0299999998</v>
      </c>
      <c r="D277" s="182">
        <v>2277645.5299999998</v>
      </c>
      <c r="E277" s="182">
        <v>2421506.86</v>
      </c>
      <c r="F277" s="200"/>
    </row>
    <row r="278" spans="1:6" ht="31.5" x14ac:dyDescent="0.25">
      <c r="A278" s="85" t="s">
        <v>195</v>
      </c>
      <c r="B278" s="86">
        <v>11705461.869999999</v>
      </c>
      <c r="C278" s="86">
        <f>SUM(C279:C288)</f>
        <v>12581087.099999998</v>
      </c>
      <c r="D278" s="182">
        <v>13817416.289999999</v>
      </c>
      <c r="E278" s="182">
        <v>16423779.66</v>
      </c>
      <c r="F278" s="200"/>
    </row>
    <row r="279" spans="1:6" x14ac:dyDescent="0.25">
      <c r="A279" s="87" t="s">
        <v>196</v>
      </c>
      <c r="B279" s="86">
        <v>84504.65</v>
      </c>
      <c r="C279" s="86">
        <v>79700.05</v>
      </c>
      <c r="D279" s="182">
        <v>95570.93</v>
      </c>
      <c r="E279" s="182">
        <v>117076.57</v>
      </c>
      <c r="F279" s="200"/>
    </row>
    <row r="280" spans="1:6" x14ac:dyDescent="0.25">
      <c r="A280" s="87" t="s">
        <v>198</v>
      </c>
      <c r="B280" s="86">
        <v>125892.23</v>
      </c>
      <c r="C280" s="86">
        <v>143289.64000000001</v>
      </c>
      <c r="D280" s="182">
        <v>153323.51999999999</v>
      </c>
      <c r="E280" s="182">
        <v>234694.77</v>
      </c>
      <c r="F280" s="200"/>
    </row>
    <row r="281" spans="1:6" x14ac:dyDescent="0.25">
      <c r="A281" s="87" t="s">
        <v>199</v>
      </c>
      <c r="B281" s="86">
        <v>298349.53999999998</v>
      </c>
      <c r="C281" s="86">
        <v>362535.13</v>
      </c>
      <c r="D281" s="182">
        <v>375521.04</v>
      </c>
      <c r="E281" s="182">
        <v>415913.77</v>
      </c>
      <c r="F281" s="200"/>
    </row>
    <row r="282" spans="1:6" x14ac:dyDescent="0.25">
      <c r="A282" s="87" t="s">
        <v>200</v>
      </c>
      <c r="B282" s="86">
        <v>1294075.5900000001</v>
      </c>
      <c r="C282" s="86">
        <v>1380799.82</v>
      </c>
      <c r="D282" s="182">
        <v>1532751.57</v>
      </c>
      <c r="E282" s="182">
        <v>1798242.09</v>
      </c>
      <c r="F282" s="200"/>
    </row>
    <row r="283" spans="1:6" x14ac:dyDescent="0.25">
      <c r="A283" s="87" t="s">
        <v>202</v>
      </c>
      <c r="B283" s="86">
        <v>2318732.9900000002</v>
      </c>
      <c r="C283" s="86">
        <v>2460470.3199999998</v>
      </c>
      <c r="D283" s="182">
        <v>2658495.9900000002</v>
      </c>
      <c r="E283" s="182">
        <v>3252363.63</v>
      </c>
      <c r="F283" s="200"/>
    </row>
    <row r="284" spans="1:6" x14ac:dyDescent="0.25">
      <c r="A284" s="87" t="s">
        <v>203</v>
      </c>
      <c r="B284" s="86">
        <v>1472048.48</v>
      </c>
      <c r="C284" s="86">
        <v>1677440.16</v>
      </c>
      <c r="D284" s="182">
        <v>1976367.13</v>
      </c>
      <c r="E284" s="182">
        <v>2275612.66</v>
      </c>
      <c r="F284" s="200"/>
    </row>
    <row r="285" spans="1:6" x14ac:dyDescent="0.25">
      <c r="A285" s="87" t="s">
        <v>204</v>
      </c>
      <c r="B285" s="86">
        <v>1385617.74</v>
      </c>
      <c r="C285" s="86">
        <v>1445663.61</v>
      </c>
      <c r="D285" s="182">
        <v>1529978.85</v>
      </c>
      <c r="E285" s="182">
        <v>1919267.11</v>
      </c>
      <c r="F285" s="200"/>
    </row>
    <row r="286" spans="1:6" x14ac:dyDescent="0.25">
      <c r="A286" s="87" t="s">
        <v>205</v>
      </c>
      <c r="B286" s="86">
        <v>2700991.08</v>
      </c>
      <c r="C286" s="86">
        <v>2870641.38</v>
      </c>
      <c r="D286" s="182">
        <v>3110607.19</v>
      </c>
      <c r="E286" s="182">
        <v>3411576.44</v>
      </c>
      <c r="F286" s="200"/>
    </row>
    <row r="287" spans="1:6" x14ac:dyDescent="0.25">
      <c r="A287" s="87" t="s">
        <v>206</v>
      </c>
      <c r="B287" s="86">
        <v>1202740.52</v>
      </c>
      <c r="C287" s="86">
        <v>1295045.53</v>
      </c>
      <c r="D287" s="182">
        <v>1489658.97</v>
      </c>
      <c r="E287" s="182">
        <v>1887233.44</v>
      </c>
      <c r="F287" s="200"/>
    </row>
    <row r="288" spans="1:6" x14ac:dyDescent="0.25">
      <c r="A288" s="87" t="s">
        <v>207</v>
      </c>
      <c r="B288" s="86">
        <v>822509.05</v>
      </c>
      <c r="C288" s="86">
        <v>865501.46</v>
      </c>
      <c r="D288" s="182">
        <v>895141.1</v>
      </c>
      <c r="E288" s="182">
        <v>1111799.18</v>
      </c>
      <c r="F288" s="200"/>
    </row>
    <row r="289" spans="1:6" ht="31.5" x14ac:dyDescent="0.25">
      <c r="A289" s="85" t="s">
        <v>208</v>
      </c>
      <c r="B289" s="86">
        <v>6503320.0999999996</v>
      </c>
      <c r="C289" s="86">
        <f>SUM(C290:C300)</f>
        <v>7280319.6500000004</v>
      </c>
      <c r="D289" s="182">
        <v>8136700.0599999996</v>
      </c>
      <c r="E289" s="182">
        <v>9665974.6099999994</v>
      </c>
      <c r="F289" s="200"/>
    </row>
    <row r="290" spans="1:6" x14ac:dyDescent="0.25">
      <c r="A290" s="88" t="s">
        <v>197</v>
      </c>
      <c r="B290" s="86">
        <v>495621.62</v>
      </c>
      <c r="C290" s="86">
        <v>571167.11</v>
      </c>
      <c r="D290" s="182">
        <v>653542.43000000005</v>
      </c>
      <c r="E290" s="182">
        <v>767454.58</v>
      </c>
      <c r="F290" s="200"/>
    </row>
    <row r="291" spans="1:6" x14ac:dyDescent="0.25">
      <c r="A291" s="87" t="s">
        <v>209</v>
      </c>
      <c r="B291" s="86">
        <v>770930.67</v>
      </c>
      <c r="C291" s="86">
        <v>885078.5</v>
      </c>
      <c r="D291" s="182">
        <v>883659.38</v>
      </c>
      <c r="E291" s="182">
        <v>963930.32</v>
      </c>
      <c r="F291" s="200"/>
    </row>
    <row r="292" spans="1:6" x14ac:dyDescent="0.25">
      <c r="A292" s="87" t="s">
        <v>201</v>
      </c>
      <c r="B292" s="86">
        <v>454620.22</v>
      </c>
      <c r="C292" s="86">
        <v>480951.17</v>
      </c>
      <c r="D292" s="182">
        <v>629250.49</v>
      </c>
      <c r="E292" s="182">
        <v>745996.62</v>
      </c>
      <c r="F292" s="200"/>
    </row>
    <row r="293" spans="1:6" x14ac:dyDescent="0.25">
      <c r="A293" s="87" t="s">
        <v>210</v>
      </c>
      <c r="B293" s="86">
        <v>311831.26</v>
      </c>
      <c r="C293" s="86">
        <v>338691.61</v>
      </c>
      <c r="D293" s="182">
        <v>360464.68</v>
      </c>
      <c r="E293" s="182">
        <v>376404.54</v>
      </c>
      <c r="F293" s="200"/>
    </row>
    <row r="294" spans="1:6" x14ac:dyDescent="0.25">
      <c r="A294" s="87" t="s">
        <v>211</v>
      </c>
      <c r="B294" s="86">
        <v>1919815.09</v>
      </c>
      <c r="C294" s="86">
        <v>2201304.12</v>
      </c>
      <c r="D294" s="182">
        <v>2380653.85</v>
      </c>
      <c r="E294" s="182">
        <v>2982191.05</v>
      </c>
      <c r="F294" s="200"/>
    </row>
    <row r="295" spans="1:6" x14ac:dyDescent="0.25">
      <c r="A295" s="87" t="s">
        <v>212</v>
      </c>
      <c r="B295" s="86">
        <v>1193473.02</v>
      </c>
      <c r="C295" s="86">
        <v>1332494.74</v>
      </c>
      <c r="D295" s="182">
        <v>1529025.39</v>
      </c>
      <c r="E295" s="182">
        <v>1885460.18</v>
      </c>
      <c r="F295" s="200"/>
    </row>
    <row r="296" spans="1:6" x14ac:dyDescent="0.25">
      <c r="A296" s="87" t="s">
        <v>213</v>
      </c>
      <c r="B296" s="86">
        <v>708737.42</v>
      </c>
      <c r="C296" s="86">
        <v>765416.45</v>
      </c>
      <c r="D296" s="182">
        <v>900118.71</v>
      </c>
      <c r="E296" s="182">
        <v>1026407.04</v>
      </c>
      <c r="F296" s="200"/>
    </row>
    <row r="297" spans="1:6" x14ac:dyDescent="0.25">
      <c r="A297" s="87" t="s">
        <v>214</v>
      </c>
      <c r="B297" s="86">
        <v>107857.19</v>
      </c>
      <c r="C297" s="86">
        <v>114336.66</v>
      </c>
      <c r="D297" s="182">
        <v>125695.22</v>
      </c>
      <c r="E297" s="182">
        <v>165621.98000000001</v>
      </c>
      <c r="F297" s="200"/>
    </row>
    <row r="298" spans="1:6" x14ac:dyDescent="0.25">
      <c r="A298" s="87" t="s">
        <v>215</v>
      </c>
      <c r="B298" s="86">
        <v>426639.99</v>
      </c>
      <c r="C298" s="86">
        <v>477513.06</v>
      </c>
      <c r="D298" s="182">
        <v>559048.43999999994</v>
      </c>
      <c r="E298" s="182">
        <v>609082.78</v>
      </c>
      <c r="F298" s="200"/>
    </row>
    <row r="299" spans="1:6" x14ac:dyDescent="0.25">
      <c r="A299" s="87" t="s">
        <v>216</v>
      </c>
      <c r="B299" s="86">
        <v>85309.4</v>
      </c>
      <c r="C299" s="86">
        <v>85026.04</v>
      </c>
      <c r="D299" s="182">
        <v>86798.05</v>
      </c>
      <c r="E299" s="182">
        <v>111130.18</v>
      </c>
      <c r="F299" s="200"/>
    </row>
    <row r="300" spans="1:6" x14ac:dyDescent="0.25">
      <c r="A300" s="87" t="s">
        <v>217</v>
      </c>
      <c r="B300" s="86">
        <v>28484.22</v>
      </c>
      <c r="C300" s="86">
        <v>28340.19</v>
      </c>
      <c r="D300" s="182">
        <v>28443.42</v>
      </c>
      <c r="E300" s="182">
        <v>32295.34</v>
      </c>
      <c r="F300" s="200"/>
    </row>
  </sheetData>
  <mergeCells count="4">
    <mergeCell ref="A203:C203"/>
    <mergeCell ref="A202:C202"/>
    <mergeCell ref="A2:F2"/>
    <mergeCell ref="A101:F101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opLeftCell="B161" zoomScale="80" zoomScaleNormal="80" workbookViewId="0">
      <selection activeCell="F180" sqref="F180"/>
    </sheetView>
  </sheetViews>
  <sheetFormatPr defaultRowHeight="15.75" x14ac:dyDescent="0.25"/>
  <cols>
    <col min="1" max="1" width="30.42578125" style="57" customWidth="1"/>
    <col min="2" max="2" width="56.7109375" style="57" customWidth="1"/>
    <col min="3" max="3" width="15.140625" style="57" customWidth="1"/>
    <col min="4" max="4" width="16.28515625" style="57" customWidth="1"/>
    <col min="5" max="5" width="18" style="57" customWidth="1"/>
    <col min="6" max="6" width="15" style="57" customWidth="1"/>
    <col min="7" max="7" width="14.7109375" style="57" customWidth="1"/>
    <col min="8" max="8" width="16" style="57" customWidth="1"/>
    <col min="9" max="9" width="17.42578125" style="57" customWidth="1"/>
    <col min="10" max="10" width="18.28515625" style="57" customWidth="1"/>
    <col min="11" max="11" width="14" style="57" customWidth="1"/>
    <col min="12" max="12" width="15.140625" style="57" customWidth="1"/>
    <col min="13" max="13" width="15" style="57" customWidth="1"/>
    <col min="14" max="14" width="12.28515625" style="57" customWidth="1"/>
    <col min="15" max="15" width="11.28515625" style="57" bestFit="1" customWidth="1"/>
    <col min="16" max="16384" width="9.140625" style="57"/>
  </cols>
  <sheetData>
    <row r="1" spans="1:13" ht="33" customHeight="1" x14ac:dyDescent="0.25">
      <c r="A1" s="44" t="s">
        <v>256</v>
      </c>
    </row>
    <row r="2" spans="1:13" ht="38.25" customHeight="1" thickBot="1" x14ac:dyDescent="0.3">
      <c r="A2" s="262" t="s">
        <v>266</v>
      </c>
      <c r="B2" s="263"/>
      <c r="C2" s="91">
        <v>40909</v>
      </c>
      <c r="D2" s="92"/>
    </row>
    <row r="3" spans="1:13" x14ac:dyDescent="0.25">
      <c r="A3" s="93"/>
      <c r="B3" s="94"/>
      <c r="C3" s="257" t="s">
        <v>96</v>
      </c>
      <c r="D3" s="258"/>
      <c r="E3" s="258"/>
      <c r="F3" s="258"/>
      <c r="G3" s="258"/>
      <c r="H3" s="259"/>
      <c r="I3" s="260" t="s">
        <v>97</v>
      </c>
      <c r="J3" s="260" t="s">
        <v>219</v>
      </c>
      <c r="K3" s="260" t="s">
        <v>220</v>
      </c>
      <c r="L3" s="260" t="s">
        <v>221</v>
      </c>
      <c r="M3" s="260" t="s">
        <v>222</v>
      </c>
    </row>
    <row r="4" spans="1:13" ht="63" x14ac:dyDescent="0.25">
      <c r="A4" s="7"/>
      <c r="B4" s="95"/>
      <c r="C4" s="96" t="s">
        <v>72</v>
      </c>
      <c r="D4" s="97" t="s">
        <v>223</v>
      </c>
      <c r="E4" s="97" t="s">
        <v>224</v>
      </c>
      <c r="F4" s="97" t="s">
        <v>225</v>
      </c>
      <c r="G4" s="97" t="s">
        <v>226</v>
      </c>
      <c r="H4" s="97" t="s">
        <v>227</v>
      </c>
      <c r="I4" s="261"/>
      <c r="J4" s="261"/>
      <c r="K4" s="261"/>
      <c r="L4" s="261"/>
      <c r="M4" s="261"/>
    </row>
    <row r="5" spans="1:13" x14ac:dyDescent="0.25">
      <c r="A5" s="98"/>
      <c r="B5" s="99"/>
      <c r="C5" s="100" t="s">
        <v>228</v>
      </c>
      <c r="D5" s="100" t="s">
        <v>229</v>
      </c>
      <c r="E5" s="100" t="s">
        <v>230</v>
      </c>
      <c r="F5" s="100" t="s">
        <v>231</v>
      </c>
      <c r="G5" s="100" t="s">
        <v>232</v>
      </c>
      <c r="H5" s="100" t="s">
        <v>233</v>
      </c>
      <c r="I5" s="101" t="s">
        <v>234</v>
      </c>
      <c r="J5" s="101" t="s">
        <v>235</v>
      </c>
      <c r="K5" s="101" t="s">
        <v>236</v>
      </c>
      <c r="L5" s="101" t="s">
        <v>237</v>
      </c>
      <c r="M5" s="101" t="s">
        <v>238</v>
      </c>
    </row>
    <row r="6" spans="1:13" x14ac:dyDescent="0.25">
      <c r="A6" s="102" t="s">
        <v>239</v>
      </c>
      <c r="B6" s="103"/>
      <c r="C6" s="109">
        <v>76322062</v>
      </c>
      <c r="D6" s="109">
        <v>62859477</v>
      </c>
      <c r="E6" s="109">
        <v>845166</v>
      </c>
      <c r="F6" s="109">
        <v>10479051</v>
      </c>
      <c r="G6" s="109">
        <v>944405</v>
      </c>
      <c r="H6" s="109">
        <v>1193963</v>
      </c>
      <c r="I6" s="112">
        <v>19664330</v>
      </c>
      <c r="J6" s="112">
        <v>98720501</v>
      </c>
      <c r="K6" s="112">
        <v>28457471</v>
      </c>
      <c r="L6" s="112">
        <v>223164364</v>
      </c>
      <c r="M6" s="109">
        <v>35269208</v>
      </c>
    </row>
    <row r="7" spans="1:13" x14ac:dyDescent="0.25">
      <c r="A7" s="89" t="s">
        <v>240</v>
      </c>
      <c r="B7" s="104" t="s">
        <v>60</v>
      </c>
      <c r="C7" s="110">
        <v>1720092</v>
      </c>
      <c r="D7" s="110">
        <v>1720092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1720092</v>
      </c>
      <c r="M7" s="203" t="s">
        <v>294</v>
      </c>
    </row>
    <row r="8" spans="1:13" x14ac:dyDescent="0.25">
      <c r="A8" s="89" t="s">
        <v>241</v>
      </c>
      <c r="B8" s="104" t="s">
        <v>61</v>
      </c>
      <c r="C8" s="110">
        <v>11894981</v>
      </c>
      <c r="D8" s="110">
        <v>10544515</v>
      </c>
      <c r="E8" s="110">
        <v>105313</v>
      </c>
      <c r="F8" s="110">
        <v>669760</v>
      </c>
      <c r="G8" s="110">
        <v>325448</v>
      </c>
      <c r="H8" s="110">
        <v>249945</v>
      </c>
      <c r="I8" s="110">
        <v>7707278</v>
      </c>
      <c r="J8" s="110">
        <v>9912404</v>
      </c>
      <c r="K8" s="110">
        <v>18536936</v>
      </c>
      <c r="L8" s="110">
        <v>48051599</v>
      </c>
      <c r="M8" s="203" t="s">
        <v>294</v>
      </c>
    </row>
    <row r="9" spans="1:13" x14ac:dyDescent="0.25">
      <c r="A9" s="89" t="s">
        <v>242</v>
      </c>
      <c r="B9" s="104" t="s">
        <v>62</v>
      </c>
      <c r="C9" s="110">
        <v>19242605</v>
      </c>
      <c r="D9" s="110">
        <v>17913477</v>
      </c>
      <c r="E9" s="110">
        <v>60705</v>
      </c>
      <c r="F9" s="110">
        <v>633595</v>
      </c>
      <c r="G9" s="110">
        <v>231397</v>
      </c>
      <c r="H9" s="110">
        <v>403431</v>
      </c>
      <c r="I9" s="110">
        <v>1295307</v>
      </c>
      <c r="J9" s="110">
        <v>351403</v>
      </c>
      <c r="K9" s="110">
        <v>32120</v>
      </c>
      <c r="L9" s="110">
        <v>20921435</v>
      </c>
      <c r="M9" s="203" t="s">
        <v>294</v>
      </c>
    </row>
    <row r="10" spans="1:13" x14ac:dyDescent="0.25">
      <c r="A10" s="89" t="s">
        <v>243</v>
      </c>
      <c r="B10" s="104" t="s">
        <v>63</v>
      </c>
      <c r="C10" s="110">
        <v>29009068</v>
      </c>
      <c r="D10" s="110">
        <v>27887288</v>
      </c>
      <c r="E10" s="110">
        <v>6988</v>
      </c>
      <c r="F10" s="110">
        <v>1099450</v>
      </c>
      <c r="G10" s="110">
        <v>13191</v>
      </c>
      <c r="H10" s="110">
        <v>2151</v>
      </c>
      <c r="I10" s="110">
        <v>2753900</v>
      </c>
      <c r="J10" s="110">
        <v>7190147</v>
      </c>
      <c r="K10" s="110">
        <v>168929</v>
      </c>
      <c r="L10" s="110">
        <v>39122044</v>
      </c>
      <c r="M10" s="203" t="s">
        <v>294</v>
      </c>
    </row>
    <row r="11" spans="1:13" x14ac:dyDescent="0.25">
      <c r="A11" s="89" t="s">
        <v>244</v>
      </c>
      <c r="B11" s="104" t="s">
        <v>64</v>
      </c>
      <c r="C11" s="110">
        <v>10906903</v>
      </c>
      <c r="D11" s="110">
        <v>3436588</v>
      </c>
      <c r="E11" s="110">
        <v>507649</v>
      </c>
      <c r="F11" s="110">
        <v>6390753</v>
      </c>
      <c r="G11" s="110">
        <v>100438</v>
      </c>
      <c r="H11" s="110">
        <v>471475</v>
      </c>
      <c r="I11" s="110">
        <v>6198728</v>
      </c>
      <c r="J11" s="110">
        <v>42610120</v>
      </c>
      <c r="K11" s="110">
        <v>7952829</v>
      </c>
      <c r="L11" s="110">
        <v>67668580</v>
      </c>
      <c r="M11" s="203" t="s">
        <v>294</v>
      </c>
    </row>
    <row r="12" spans="1:13" x14ac:dyDescent="0.25">
      <c r="A12" s="89" t="s">
        <v>245</v>
      </c>
      <c r="B12" s="104" t="s">
        <v>65</v>
      </c>
      <c r="C12" s="110">
        <v>96936</v>
      </c>
      <c r="D12" s="110">
        <v>10967</v>
      </c>
      <c r="E12" s="110">
        <v>0</v>
      </c>
      <c r="F12" s="110">
        <v>14379</v>
      </c>
      <c r="G12" s="110">
        <v>71588</v>
      </c>
      <c r="H12" s="110">
        <v>2</v>
      </c>
      <c r="I12" s="110">
        <v>8052</v>
      </c>
      <c r="J12" s="110">
        <v>197110</v>
      </c>
      <c r="K12" s="110">
        <v>1371665</v>
      </c>
      <c r="L12" s="110">
        <v>1673763</v>
      </c>
      <c r="M12" s="203" t="s">
        <v>294</v>
      </c>
    </row>
    <row r="13" spans="1:13" x14ac:dyDescent="0.25">
      <c r="A13" s="90" t="s">
        <v>246</v>
      </c>
      <c r="B13" s="105" t="s">
        <v>66</v>
      </c>
      <c r="C13" s="110">
        <v>3451477</v>
      </c>
      <c r="D13" s="110">
        <v>1346550</v>
      </c>
      <c r="E13" s="110">
        <v>164511</v>
      </c>
      <c r="F13" s="110">
        <v>1671114</v>
      </c>
      <c r="G13" s="110">
        <v>202343</v>
      </c>
      <c r="H13" s="110">
        <v>66959</v>
      </c>
      <c r="I13" s="110">
        <v>1701065</v>
      </c>
      <c r="J13" s="110">
        <v>38459317</v>
      </c>
      <c r="K13" s="110">
        <v>394992</v>
      </c>
      <c r="L13" s="110">
        <v>44006851</v>
      </c>
      <c r="M13" s="203" t="s">
        <v>294</v>
      </c>
    </row>
    <row r="14" spans="1:13" x14ac:dyDescent="0.25">
      <c r="A14" s="102" t="s">
        <v>247</v>
      </c>
      <c r="B14" s="103"/>
      <c r="C14" s="109">
        <v>70461448</v>
      </c>
      <c r="D14" s="109">
        <v>56845276</v>
      </c>
      <c r="E14" s="109">
        <v>1401106</v>
      </c>
      <c r="F14" s="109">
        <v>10016970</v>
      </c>
      <c r="G14" s="109">
        <v>998822</v>
      </c>
      <c r="H14" s="109">
        <v>1199274</v>
      </c>
      <c r="I14" s="109">
        <v>6662556</v>
      </c>
      <c r="J14" s="109">
        <v>134107934</v>
      </c>
      <c r="K14" s="109">
        <v>7120697</v>
      </c>
      <c r="L14" s="109">
        <v>218352635</v>
      </c>
      <c r="M14" s="109">
        <v>38641879</v>
      </c>
    </row>
    <row r="15" spans="1:13" x14ac:dyDescent="0.25">
      <c r="A15" s="89" t="s">
        <v>240</v>
      </c>
      <c r="B15" s="104" t="s">
        <v>60</v>
      </c>
      <c r="C15" s="110">
        <v>280441</v>
      </c>
      <c r="D15" s="110">
        <v>280441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280441</v>
      </c>
      <c r="M15" s="203" t="s">
        <v>294</v>
      </c>
    </row>
    <row r="16" spans="1:13" x14ac:dyDescent="0.25">
      <c r="A16" s="89" t="s">
        <v>241</v>
      </c>
      <c r="B16" s="104" t="s">
        <v>61</v>
      </c>
      <c r="C16" s="110">
        <v>46694163</v>
      </c>
      <c r="D16" s="110">
        <v>46694163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46694163</v>
      </c>
      <c r="M16" s="203" t="s">
        <v>294</v>
      </c>
    </row>
    <row r="17" spans="1:13" x14ac:dyDescent="0.25">
      <c r="A17" s="89" t="s">
        <v>242</v>
      </c>
      <c r="B17" s="104" t="s">
        <v>62</v>
      </c>
      <c r="C17" s="110">
        <v>2384511</v>
      </c>
      <c r="D17" s="110">
        <v>1628100</v>
      </c>
      <c r="E17" s="110">
        <v>0</v>
      </c>
      <c r="F17" s="110">
        <v>746588</v>
      </c>
      <c r="G17" s="110">
        <v>9823</v>
      </c>
      <c r="H17" s="110">
        <v>0</v>
      </c>
      <c r="I17" s="110">
        <v>4874500</v>
      </c>
      <c r="J17" s="110">
        <v>1678332</v>
      </c>
      <c r="K17" s="110">
        <v>7586</v>
      </c>
      <c r="L17" s="110">
        <v>8944929</v>
      </c>
      <c r="M17" s="203" t="s">
        <v>294</v>
      </c>
    </row>
    <row r="18" spans="1:13" x14ac:dyDescent="0.25">
      <c r="A18" s="89" t="s">
        <v>243</v>
      </c>
      <c r="B18" s="104" t="s">
        <v>63</v>
      </c>
      <c r="C18" s="110">
        <v>3954352</v>
      </c>
      <c r="D18" s="110">
        <v>1672098</v>
      </c>
      <c r="E18" s="110">
        <v>0</v>
      </c>
      <c r="F18" s="110">
        <v>2254538</v>
      </c>
      <c r="G18" s="110">
        <v>26319</v>
      </c>
      <c r="H18" s="110">
        <v>1397</v>
      </c>
      <c r="I18" s="110">
        <v>1104056</v>
      </c>
      <c r="J18" s="110">
        <v>29575363</v>
      </c>
      <c r="K18" s="110">
        <v>6917579</v>
      </c>
      <c r="L18" s="110">
        <v>41551350</v>
      </c>
      <c r="M18" s="203" t="s">
        <v>294</v>
      </c>
    </row>
    <row r="19" spans="1:13" x14ac:dyDescent="0.25">
      <c r="A19" s="89" t="s">
        <v>244</v>
      </c>
      <c r="B19" s="104" t="s">
        <v>64</v>
      </c>
      <c r="C19" s="110">
        <v>12993147</v>
      </c>
      <c r="D19" s="110">
        <v>5676830</v>
      </c>
      <c r="E19" s="110">
        <v>1294249</v>
      </c>
      <c r="F19" s="110">
        <v>5630618</v>
      </c>
      <c r="G19" s="110">
        <v>293839</v>
      </c>
      <c r="H19" s="110">
        <v>97611</v>
      </c>
      <c r="I19" s="110">
        <v>0</v>
      </c>
      <c r="J19" s="110">
        <v>62777185</v>
      </c>
      <c r="K19" s="110">
        <v>0</v>
      </c>
      <c r="L19" s="110">
        <v>75770332</v>
      </c>
      <c r="M19" s="203" t="s">
        <v>294</v>
      </c>
    </row>
    <row r="20" spans="1:13" x14ac:dyDescent="0.25">
      <c r="A20" s="89" t="s">
        <v>245</v>
      </c>
      <c r="B20" s="104" t="s">
        <v>65</v>
      </c>
      <c r="C20" s="110">
        <v>1640176</v>
      </c>
      <c r="D20" s="110">
        <v>0</v>
      </c>
      <c r="E20" s="110">
        <v>0</v>
      </c>
      <c r="F20" s="110">
        <v>0</v>
      </c>
      <c r="G20" s="110">
        <v>545931</v>
      </c>
      <c r="H20" s="110">
        <v>1094245</v>
      </c>
      <c r="I20" s="110">
        <v>0</v>
      </c>
      <c r="J20" s="110">
        <v>0</v>
      </c>
      <c r="K20" s="110">
        <v>0</v>
      </c>
      <c r="L20" s="110">
        <v>1640176</v>
      </c>
      <c r="M20" s="203" t="s">
        <v>294</v>
      </c>
    </row>
    <row r="21" spans="1:13" x14ac:dyDescent="0.25">
      <c r="A21" s="90" t="s">
        <v>246</v>
      </c>
      <c r="B21" s="105" t="s">
        <v>67</v>
      </c>
      <c r="C21" s="110">
        <v>2514658</v>
      </c>
      <c r="D21" s="110">
        <v>893644</v>
      </c>
      <c r="E21" s="110">
        <v>106857</v>
      </c>
      <c r="F21" s="110">
        <v>1385226</v>
      </c>
      <c r="G21" s="110">
        <v>122910</v>
      </c>
      <c r="H21" s="110">
        <v>6021</v>
      </c>
      <c r="I21" s="110">
        <v>684000</v>
      </c>
      <c r="J21" s="110">
        <v>40077054</v>
      </c>
      <c r="K21" s="110">
        <v>195532</v>
      </c>
      <c r="L21" s="110">
        <v>43471244</v>
      </c>
      <c r="M21" s="203" t="s">
        <v>294</v>
      </c>
    </row>
    <row r="22" spans="1:13" ht="45" customHeight="1" x14ac:dyDescent="0.25">
      <c r="A22" s="106" t="s">
        <v>248</v>
      </c>
      <c r="B22" s="107"/>
      <c r="C22" s="111">
        <v>5860614</v>
      </c>
      <c r="D22" s="111">
        <v>6014201</v>
      </c>
      <c r="E22" s="111">
        <v>-555940</v>
      </c>
      <c r="F22" s="111">
        <v>462081</v>
      </c>
      <c r="G22" s="111">
        <v>-54417</v>
      </c>
      <c r="H22" s="111">
        <v>-5311</v>
      </c>
      <c r="I22" s="111">
        <v>13001774</v>
      </c>
      <c r="J22" s="111">
        <v>-35387433</v>
      </c>
      <c r="K22" s="111">
        <v>21336774</v>
      </c>
      <c r="L22" s="111">
        <v>4811729</v>
      </c>
      <c r="M22" s="111">
        <v>-3372671</v>
      </c>
    </row>
    <row r="23" spans="1:13" ht="16.5" thickBot="1" x14ac:dyDescent="0.3">
      <c r="B23" s="6"/>
      <c r="C23" s="91">
        <v>41275</v>
      </c>
      <c r="D23" s="92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93"/>
      <c r="B24" s="94"/>
      <c r="C24" s="257" t="s">
        <v>96</v>
      </c>
      <c r="D24" s="258"/>
      <c r="E24" s="258"/>
      <c r="F24" s="258"/>
      <c r="G24" s="258"/>
      <c r="H24" s="259"/>
      <c r="I24" s="260" t="s">
        <v>97</v>
      </c>
      <c r="J24" s="260" t="s">
        <v>219</v>
      </c>
      <c r="K24" s="260" t="s">
        <v>220</v>
      </c>
      <c r="L24" s="260" t="s">
        <v>221</v>
      </c>
      <c r="M24" s="260" t="s">
        <v>222</v>
      </c>
    </row>
    <row r="25" spans="1:13" ht="63" x14ac:dyDescent="0.25">
      <c r="A25" s="7"/>
      <c r="B25" s="95"/>
      <c r="C25" s="96" t="s">
        <v>72</v>
      </c>
      <c r="D25" s="97" t="s">
        <v>223</v>
      </c>
      <c r="E25" s="97" t="s">
        <v>224</v>
      </c>
      <c r="F25" s="97" t="s">
        <v>225</v>
      </c>
      <c r="G25" s="97" t="s">
        <v>226</v>
      </c>
      <c r="H25" s="97" t="s">
        <v>227</v>
      </c>
      <c r="I25" s="261"/>
      <c r="J25" s="261"/>
      <c r="K25" s="261"/>
      <c r="L25" s="261"/>
      <c r="M25" s="261"/>
    </row>
    <row r="26" spans="1:13" x14ac:dyDescent="0.25">
      <c r="A26" s="98"/>
      <c r="B26" s="99"/>
      <c r="C26" s="100" t="s">
        <v>228</v>
      </c>
      <c r="D26" s="100" t="s">
        <v>229</v>
      </c>
      <c r="E26" s="100" t="s">
        <v>230</v>
      </c>
      <c r="F26" s="100" t="s">
        <v>231</v>
      </c>
      <c r="G26" s="100" t="s">
        <v>232</v>
      </c>
      <c r="H26" s="100" t="s">
        <v>233</v>
      </c>
      <c r="I26" s="101" t="s">
        <v>234</v>
      </c>
      <c r="J26" s="101" t="s">
        <v>235</v>
      </c>
      <c r="K26" s="101" t="s">
        <v>236</v>
      </c>
      <c r="L26" s="101" t="s">
        <v>237</v>
      </c>
      <c r="M26" s="101" t="s">
        <v>238</v>
      </c>
    </row>
    <row r="27" spans="1:13" x14ac:dyDescent="0.25">
      <c r="A27" s="102" t="s">
        <v>239</v>
      </c>
      <c r="B27" s="103"/>
      <c r="C27" s="112">
        <v>89022672</v>
      </c>
      <c r="D27" s="113">
        <v>72770648</v>
      </c>
      <c r="E27" s="113">
        <v>1011243</v>
      </c>
      <c r="F27" s="113">
        <v>12617455</v>
      </c>
      <c r="G27" s="113">
        <v>1076053</v>
      </c>
      <c r="H27" s="114">
        <v>1547273</v>
      </c>
      <c r="I27" s="112">
        <v>21956703</v>
      </c>
      <c r="J27" s="112">
        <v>118821213</v>
      </c>
      <c r="K27" s="112">
        <v>32318160</v>
      </c>
      <c r="L27" s="112">
        <v>262118748</v>
      </c>
      <c r="M27" s="109">
        <v>37612568</v>
      </c>
    </row>
    <row r="28" spans="1:13" x14ac:dyDescent="0.25">
      <c r="A28" s="89" t="s">
        <v>240</v>
      </c>
      <c r="B28" s="104" t="s">
        <v>60</v>
      </c>
      <c r="C28" s="110">
        <v>1815695</v>
      </c>
      <c r="D28" s="110">
        <v>1815695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1815695</v>
      </c>
      <c r="M28" s="203" t="s">
        <v>294</v>
      </c>
    </row>
    <row r="29" spans="1:13" x14ac:dyDescent="0.25">
      <c r="A29" s="89" t="s">
        <v>241</v>
      </c>
      <c r="B29" s="104" t="s">
        <v>61</v>
      </c>
      <c r="C29" s="110">
        <v>13595374</v>
      </c>
      <c r="D29" s="110">
        <v>11821381</v>
      </c>
      <c r="E29" s="110">
        <v>153160</v>
      </c>
      <c r="F29" s="110">
        <v>838096</v>
      </c>
      <c r="G29" s="110">
        <v>353118</v>
      </c>
      <c r="H29" s="110">
        <v>429619</v>
      </c>
      <c r="I29" s="110">
        <v>8767004</v>
      </c>
      <c r="J29" s="110">
        <v>10981201</v>
      </c>
      <c r="K29" s="110">
        <v>20553594</v>
      </c>
      <c r="L29" s="110">
        <v>53897173</v>
      </c>
      <c r="M29" s="203" t="s">
        <v>294</v>
      </c>
    </row>
    <row r="30" spans="1:13" x14ac:dyDescent="0.25">
      <c r="A30" s="89" t="s">
        <v>242</v>
      </c>
      <c r="B30" s="104" t="s">
        <v>62</v>
      </c>
      <c r="C30" s="110">
        <v>20430989</v>
      </c>
      <c r="D30" s="110">
        <v>19005961</v>
      </c>
      <c r="E30" s="110">
        <v>83298</v>
      </c>
      <c r="F30" s="110">
        <v>575602</v>
      </c>
      <c r="G30" s="110">
        <v>255642</v>
      </c>
      <c r="H30" s="110">
        <v>510486</v>
      </c>
      <c r="I30" s="110">
        <v>1458012</v>
      </c>
      <c r="J30" s="110">
        <v>345752</v>
      </c>
      <c r="K30" s="110">
        <v>252472</v>
      </c>
      <c r="L30" s="110">
        <v>22487225</v>
      </c>
      <c r="M30" s="203" t="s">
        <v>294</v>
      </c>
    </row>
    <row r="31" spans="1:13" x14ac:dyDescent="0.25">
      <c r="A31" s="89" t="s">
        <v>243</v>
      </c>
      <c r="B31" s="104" t="s">
        <v>63</v>
      </c>
      <c r="C31" s="110">
        <v>36094800</v>
      </c>
      <c r="D31" s="110">
        <v>34670499</v>
      </c>
      <c r="E31" s="110">
        <v>6152</v>
      </c>
      <c r="F31" s="110">
        <v>1407506</v>
      </c>
      <c r="G31" s="110">
        <v>9163</v>
      </c>
      <c r="H31" s="110">
        <v>1480</v>
      </c>
      <c r="I31" s="110">
        <v>2833900</v>
      </c>
      <c r="J31" s="110">
        <v>10915629</v>
      </c>
      <c r="K31" s="110">
        <v>197076</v>
      </c>
      <c r="L31" s="110">
        <v>50041405</v>
      </c>
      <c r="M31" s="203" t="s">
        <v>294</v>
      </c>
    </row>
    <row r="32" spans="1:13" x14ac:dyDescent="0.25">
      <c r="A32" s="89" t="s">
        <v>244</v>
      </c>
      <c r="B32" s="104" t="s">
        <v>64</v>
      </c>
      <c r="C32" s="110">
        <v>12375071</v>
      </c>
      <c r="D32" s="110">
        <v>3830860</v>
      </c>
      <c r="E32" s="110">
        <v>582323</v>
      </c>
      <c r="F32" s="110">
        <v>7324358</v>
      </c>
      <c r="G32" s="110">
        <v>126166</v>
      </c>
      <c r="H32" s="110">
        <v>511364</v>
      </c>
      <c r="I32" s="110">
        <v>6722991</v>
      </c>
      <c r="J32" s="110">
        <v>48834898</v>
      </c>
      <c r="K32" s="110">
        <v>9114633</v>
      </c>
      <c r="L32" s="110">
        <v>77047593</v>
      </c>
      <c r="M32" s="203" t="s">
        <v>294</v>
      </c>
    </row>
    <row r="33" spans="1:13" x14ac:dyDescent="0.25">
      <c r="A33" s="89" t="s">
        <v>245</v>
      </c>
      <c r="B33" s="104" t="s">
        <v>65</v>
      </c>
      <c r="C33" s="110">
        <v>138742</v>
      </c>
      <c r="D33" s="110">
        <v>16365</v>
      </c>
      <c r="E33" s="110">
        <v>0</v>
      </c>
      <c r="F33" s="110">
        <v>32369</v>
      </c>
      <c r="G33" s="110">
        <v>90002</v>
      </c>
      <c r="H33" s="110">
        <v>6</v>
      </c>
      <c r="I33" s="110">
        <v>11665</v>
      </c>
      <c r="J33" s="110">
        <v>191758</v>
      </c>
      <c r="K33" s="110">
        <v>1700446</v>
      </c>
      <c r="L33" s="110">
        <v>2042611</v>
      </c>
      <c r="M33" s="203" t="s">
        <v>294</v>
      </c>
    </row>
    <row r="34" spans="1:13" x14ac:dyDescent="0.25">
      <c r="A34" s="90" t="s">
        <v>246</v>
      </c>
      <c r="B34" s="105" t="s">
        <v>66</v>
      </c>
      <c r="C34" s="110">
        <v>4572001</v>
      </c>
      <c r="D34" s="110">
        <v>1609887</v>
      </c>
      <c r="E34" s="110">
        <v>186310</v>
      </c>
      <c r="F34" s="110">
        <v>2439524</v>
      </c>
      <c r="G34" s="110">
        <v>241962</v>
      </c>
      <c r="H34" s="110">
        <v>94318</v>
      </c>
      <c r="I34" s="110">
        <v>2163131</v>
      </c>
      <c r="J34" s="110">
        <v>47551975</v>
      </c>
      <c r="K34" s="110">
        <v>499939</v>
      </c>
      <c r="L34" s="110">
        <v>54787046</v>
      </c>
      <c r="M34" s="203" t="s">
        <v>294</v>
      </c>
    </row>
    <row r="35" spans="1:13" x14ac:dyDescent="0.25">
      <c r="A35" s="102" t="s">
        <v>247</v>
      </c>
      <c r="B35" s="103"/>
      <c r="C35" s="109">
        <v>83966162</v>
      </c>
      <c r="D35" s="109">
        <v>66820207</v>
      </c>
      <c r="E35" s="109">
        <v>1610360</v>
      </c>
      <c r="F35" s="109">
        <v>12875913</v>
      </c>
      <c r="G35" s="109">
        <v>1110092</v>
      </c>
      <c r="H35" s="109">
        <v>1549590</v>
      </c>
      <c r="I35" s="109">
        <v>7429100</v>
      </c>
      <c r="J35" s="109">
        <v>156818423</v>
      </c>
      <c r="K35" s="109">
        <v>9582063</v>
      </c>
      <c r="L35" s="109">
        <v>257795748</v>
      </c>
      <c r="M35" s="109">
        <v>40385370</v>
      </c>
    </row>
    <row r="36" spans="1:13" x14ac:dyDescent="0.25">
      <c r="A36" s="89" t="s">
        <v>240</v>
      </c>
      <c r="B36" s="104" t="s">
        <v>60</v>
      </c>
      <c r="C36" s="110">
        <v>264792</v>
      </c>
      <c r="D36" s="110">
        <v>264792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264792</v>
      </c>
      <c r="M36" s="203" t="s">
        <v>294</v>
      </c>
    </row>
    <row r="37" spans="1:13" x14ac:dyDescent="0.25">
      <c r="A37" s="89" t="s">
        <v>241</v>
      </c>
      <c r="B37" s="104" t="s">
        <v>61</v>
      </c>
      <c r="C37" s="110">
        <v>53033105</v>
      </c>
      <c r="D37" s="110">
        <v>53033105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53033105</v>
      </c>
      <c r="M37" s="203" t="s">
        <v>294</v>
      </c>
    </row>
    <row r="38" spans="1:13" x14ac:dyDescent="0.25">
      <c r="A38" s="89" t="s">
        <v>242</v>
      </c>
      <c r="B38" s="104" t="s">
        <v>62</v>
      </c>
      <c r="C38" s="110">
        <v>3494213</v>
      </c>
      <c r="D38" s="110">
        <v>2545266</v>
      </c>
      <c r="E38" s="110">
        <v>0</v>
      </c>
      <c r="F38" s="110">
        <v>935183</v>
      </c>
      <c r="G38" s="110">
        <v>13764</v>
      </c>
      <c r="H38" s="110">
        <v>0</v>
      </c>
      <c r="I38" s="110">
        <v>5547700</v>
      </c>
      <c r="J38" s="110">
        <v>1766359</v>
      </c>
      <c r="K38" s="110">
        <v>1259</v>
      </c>
      <c r="L38" s="110">
        <v>10809531</v>
      </c>
      <c r="M38" s="203" t="s">
        <v>294</v>
      </c>
    </row>
    <row r="39" spans="1:13" x14ac:dyDescent="0.25">
      <c r="A39" s="89" t="s">
        <v>243</v>
      </c>
      <c r="B39" s="104" t="s">
        <v>63</v>
      </c>
      <c r="C39" s="110">
        <v>6231182</v>
      </c>
      <c r="D39" s="110">
        <v>3304478</v>
      </c>
      <c r="E39" s="110">
        <v>0</v>
      </c>
      <c r="F39" s="110">
        <v>2903739</v>
      </c>
      <c r="G39" s="110">
        <v>20669</v>
      </c>
      <c r="H39" s="110">
        <v>2296</v>
      </c>
      <c r="I39" s="110">
        <v>1303000</v>
      </c>
      <c r="J39" s="110">
        <v>36091777</v>
      </c>
      <c r="K39" s="110">
        <v>9375469</v>
      </c>
      <c r="L39" s="110">
        <v>53001428</v>
      </c>
      <c r="M39" s="203" t="s">
        <v>294</v>
      </c>
    </row>
    <row r="40" spans="1:13" x14ac:dyDescent="0.25">
      <c r="A40" s="89" t="s">
        <v>244</v>
      </c>
      <c r="B40" s="104" t="s">
        <v>64</v>
      </c>
      <c r="C40" s="110">
        <v>15713840</v>
      </c>
      <c r="D40" s="110">
        <v>6543175</v>
      </c>
      <c r="E40" s="110">
        <v>1456131</v>
      </c>
      <c r="F40" s="110">
        <v>7243936</v>
      </c>
      <c r="G40" s="110">
        <v>362456</v>
      </c>
      <c r="H40" s="110">
        <v>108142</v>
      </c>
      <c r="I40" s="110">
        <v>0</v>
      </c>
      <c r="J40" s="110">
        <v>69016855</v>
      </c>
      <c r="K40" s="110">
        <v>0</v>
      </c>
      <c r="L40" s="110">
        <v>84730695</v>
      </c>
      <c r="M40" s="203" t="s">
        <v>294</v>
      </c>
    </row>
    <row r="41" spans="1:13" x14ac:dyDescent="0.25">
      <c r="A41" s="89" t="s">
        <v>245</v>
      </c>
      <c r="B41" s="104" t="s">
        <v>65</v>
      </c>
      <c r="C41" s="110">
        <v>2005947</v>
      </c>
      <c r="D41" s="110">
        <v>0</v>
      </c>
      <c r="E41" s="110">
        <v>0</v>
      </c>
      <c r="F41" s="110">
        <v>0</v>
      </c>
      <c r="G41" s="110">
        <v>578944</v>
      </c>
      <c r="H41" s="110">
        <v>1427003</v>
      </c>
      <c r="I41" s="110">
        <v>0</v>
      </c>
      <c r="J41" s="110">
        <v>0</v>
      </c>
      <c r="K41" s="110">
        <v>0</v>
      </c>
      <c r="L41" s="110">
        <v>2005947</v>
      </c>
      <c r="M41" s="203" t="s">
        <v>294</v>
      </c>
    </row>
    <row r="42" spans="1:13" x14ac:dyDescent="0.25">
      <c r="A42" s="90" t="s">
        <v>246</v>
      </c>
      <c r="B42" s="105" t="s">
        <v>67</v>
      </c>
      <c r="C42" s="110">
        <v>3223083</v>
      </c>
      <c r="D42" s="110">
        <v>1129391</v>
      </c>
      <c r="E42" s="110">
        <v>154229</v>
      </c>
      <c r="F42" s="110">
        <v>1793055</v>
      </c>
      <c r="G42" s="110">
        <v>134259</v>
      </c>
      <c r="H42" s="110">
        <v>12149</v>
      </c>
      <c r="I42" s="110">
        <v>578400</v>
      </c>
      <c r="J42" s="110">
        <v>49943432</v>
      </c>
      <c r="K42" s="110">
        <v>205335</v>
      </c>
      <c r="L42" s="110">
        <v>53950250</v>
      </c>
      <c r="M42" s="203" t="s">
        <v>294</v>
      </c>
    </row>
    <row r="43" spans="1:13" ht="31.5" x14ac:dyDescent="0.25">
      <c r="A43" s="106" t="s">
        <v>248</v>
      </c>
      <c r="B43" s="107"/>
      <c r="C43" s="115">
        <v>5056510</v>
      </c>
      <c r="D43" s="116">
        <v>5950441</v>
      </c>
      <c r="E43" s="116">
        <v>-599117</v>
      </c>
      <c r="F43" s="116">
        <v>-258458</v>
      </c>
      <c r="G43" s="116">
        <v>-34039</v>
      </c>
      <c r="H43" s="117">
        <v>-2317</v>
      </c>
      <c r="I43" s="116">
        <v>14527603</v>
      </c>
      <c r="J43" s="111">
        <v>-37997210</v>
      </c>
      <c r="K43" s="111">
        <v>22736097</v>
      </c>
      <c r="L43" s="111">
        <v>4323000</v>
      </c>
      <c r="M43" s="111">
        <v>-2772802</v>
      </c>
    </row>
    <row r="44" spans="1:13" ht="16.5" thickBot="1" x14ac:dyDescent="0.3">
      <c r="C44" s="91">
        <v>41640</v>
      </c>
      <c r="D44" s="92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x14ac:dyDescent="0.25">
      <c r="A45" s="93"/>
      <c r="B45" s="94"/>
      <c r="C45" s="257" t="s">
        <v>96</v>
      </c>
      <c r="D45" s="258"/>
      <c r="E45" s="258"/>
      <c r="F45" s="258"/>
      <c r="G45" s="258"/>
      <c r="H45" s="259"/>
      <c r="I45" s="260" t="s">
        <v>97</v>
      </c>
      <c r="J45" s="260" t="s">
        <v>219</v>
      </c>
      <c r="K45" s="260" t="s">
        <v>220</v>
      </c>
      <c r="L45" s="260" t="s">
        <v>221</v>
      </c>
      <c r="M45" s="260" t="s">
        <v>222</v>
      </c>
    </row>
    <row r="46" spans="1:13" ht="63" x14ac:dyDescent="0.25">
      <c r="A46" s="7"/>
      <c r="B46" s="95"/>
      <c r="C46" s="96" t="s">
        <v>72</v>
      </c>
      <c r="D46" s="97" t="s">
        <v>223</v>
      </c>
      <c r="E46" s="97" t="s">
        <v>224</v>
      </c>
      <c r="F46" s="97" t="s">
        <v>225</v>
      </c>
      <c r="G46" s="97" t="s">
        <v>226</v>
      </c>
      <c r="H46" s="97" t="s">
        <v>227</v>
      </c>
      <c r="I46" s="261"/>
      <c r="J46" s="261"/>
      <c r="K46" s="261"/>
      <c r="L46" s="261"/>
      <c r="M46" s="261"/>
    </row>
    <row r="47" spans="1:13" x14ac:dyDescent="0.25">
      <c r="A47" s="98"/>
      <c r="B47" s="99"/>
      <c r="C47" s="100" t="s">
        <v>228</v>
      </c>
      <c r="D47" s="100" t="s">
        <v>229</v>
      </c>
      <c r="E47" s="100" t="s">
        <v>230</v>
      </c>
      <c r="F47" s="100" t="s">
        <v>231</v>
      </c>
      <c r="G47" s="100" t="s">
        <v>232</v>
      </c>
      <c r="H47" s="100" t="s">
        <v>233</v>
      </c>
      <c r="I47" s="101" t="s">
        <v>234</v>
      </c>
      <c r="J47" s="101" t="s">
        <v>235</v>
      </c>
      <c r="K47" s="101" t="s">
        <v>236</v>
      </c>
      <c r="L47" s="101" t="s">
        <v>237</v>
      </c>
      <c r="M47" s="101" t="s">
        <v>238</v>
      </c>
    </row>
    <row r="48" spans="1:13" x14ac:dyDescent="0.25">
      <c r="A48" s="102" t="s">
        <v>239</v>
      </c>
      <c r="B48" s="103"/>
      <c r="C48" s="109">
        <v>102882661</v>
      </c>
      <c r="D48" s="109">
        <v>83603819</v>
      </c>
      <c r="E48" s="109">
        <v>1187665</v>
      </c>
      <c r="F48" s="109">
        <v>14805484</v>
      </c>
      <c r="G48" s="109">
        <v>1233629</v>
      </c>
      <c r="H48" s="109">
        <v>2052064</v>
      </c>
      <c r="I48" s="109">
        <v>24534916</v>
      </c>
      <c r="J48" s="109">
        <v>145350347</v>
      </c>
      <c r="K48" s="109">
        <v>37153265</v>
      </c>
      <c r="L48" s="109">
        <v>309921189</v>
      </c>
      <c r="M48" s="109">
        <v>43950790</v>
      </c>
    </row>
    <row r="49" spans="1:13" x14ac:dyDescent="0.25">
      <c r="A49" s="89" t="s">
        <v>240</v>
      </c>
      <c r="B49" s="104" t="s">
        <v>60</v>
      </c>
      <c r="C49" s="110">
        <v>1595622</v>
      </c>
      <c r="D49" s="110">
        <v>1595622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1595622</v>
      </c>
      <c r="M49" s="203" t="s">
        <v>294</v>
      </c>
    </row>
    <row r="50" spans="1:13" x14ac:dyDescent="0.25">
      <c r="A50" s="89" t="s">
        <v>241</v>
      </c>
      <c r="B50" s="104" t="s">
        <v>61</v>
      </c>
      <c r="C50" s="110">
        <v>15582793</v>
      </c>
      <c r="D50" s="110">
        <v>13419284</v>
      </c>
      <c r="E50" s="110">
        <v>233794</v>
      </c>
      <c r="F50" s="110">
        <v>1045521</v>
      </c>
      <c r="G50" s="110">
        <v>375724</v>
      </c>
      <c r="H50" s="110">
        <v>508470</v>
      </c>
      <c r="I50" s="110">
        <v>9216890</v>
      </c>
      <c r="J50" s="110">
        <v>13264006</v>
      </c>
      <c r="K50" s="110">
        <v>23241805</v>
      </c>
      <c r="L50" s="110">
        <v>61305494</v>
      </c>
      <c r="M50" s="203" t="s">
        <v>294</v>
      </c>
    </row>
    <row r="51" spans="1:13" x14ac:dyDescent="0.25">
      <c r="A51" s="89" t="s">
        <v>242</v>
      </c>
      <c r="B51" s="104" t="s">
        <v>62</v>
      </c>
      <c r="C51" s="110">
        <v>21399248</v>
      </c>
      <c r="D51" s="110">
        <v>19686723</v>
      </c>
      <c r="E51" s="110">
        <v>104942</v>
      </c>
      <c r="F51" s="110">
        <v>489379</v>
      </c>
      <c r="G51" s="110">
        <v>307279</v>
      </c>
      <c r="H51" s="110">
        <v>810925</v>
      </c>
      <c r="I51" s="110">
        <v>1801524</v>
      </c>
      <c r="J51" s="110">
        <v>404377</v>
      </c>
      <c r="K51" s="110">
        <v>403009</v>
      </c>
      <c r="L51" s="110">
        <v>24008158</v>
      </c>
      <c r="M51" s="203" t="s">
        <v>294</v>
      </c>
    </row>
    <row r="52" spans="1:13" x14ac:dyDescent="0.25">
      <c r="A52" s="89" t="s">
        <v>243</v>
      </c>
      <c r="B52" s="104" t="s">
        <v>63</v>
      </c>
      <c r="C52" s="110">
        <v>44556098</v>
      </c>
      <c r="D52" s="110">
        <v>42614718</v>
      </c>
      <c r="E52" s="110">
        <v>7037</v>
      </c>
      <c r="F52" s="110">
        <v>1919513</v>
      </c>
      <c r="G52" s="110">
        <v>14648</v>
      </c>
      <c r="H52" s="110">
        <v>182</v>
      </c>
      <c r="I52" s="110">
        <v>3040100</v>
      </c>
      <c r="J52" s="110">
        <v>15223833</v>
      </c>
      <c r="K52" s="110">
        <v>241009</v>
      </c>
      <c r="L52" s="110">
        <v>63061040</v>
      </c>
      <c r="M52" s="203" t="s">
        <v>294</v>
      </c>
    </row>
    <row r="53" spans="1:13" x14ac:dyDescent="0.25">
      <c r="A53" s="89" t="s">
        <v>244</v>
      </c>
      <c r="B53" s="104" t="s">
        <v>64</v>
      </c>
      <c r="C53" s="110">
        <v>13858975</v>
      </c>
      <c r="D53" s="110">
        <v>4132932</v>
      </c>
      <c r="E53" s="110">
        <v>568263</v>
      </c>
      <c r="F53" s="110">
        <v>8450625</v>
      </c>
      <c r="G53" s="110">
        <v>138441</v>
      </c>
      <c r="H53" s="110">
        <v>568714</v>
      </c>
      <c r="I53" s="110">
        <v>7533684</v>
      </c>
      <c r="J53" s="110">
        <v>56344250</v>
      </c>
      <c r="K53" s="110">
        <v>10516192</v>
      </c>
      <c r="L53" s="110">
        <v>88253101</v>
      </c>
      <c r="M53" s="203" t="s">
        <v>294</v>
      </c>
    </row>
    <row r="54" spans="1:13" x14ac:dyDescent="0.25">
      <c r="A54" s="89" t="s">
        <v>245</v>
      </c>
      <c r="B54" s="104" t="s">
        <v>65</v>
      </c>
      <c r="C54" s="110">
        <v>172614</v>
      </c>
      <c r="D54" s="110">
        <v>27071</v>
      </c>
      <c r="E54" s="110">
        <v>0</v>
      </c>
      <c r="F54" s="110">
        <v>37292</v>
      </c>
      <c r="G54" s="110">
        <v>108240</v>
      </c>
      <c r="H54" s="110">
        <v>11</v>
      </c>
      <c r="I54" s="110">
        <v>10161</v>
      </c>
      <c r="J54" s="110">
        <v>225522</v>
      </c>
      <c r="K54" s="110">
        <v>2249188</v>
      </c>
      <c r="L54" s="110">
        <v>2657485</v>
      </c>
      <c r="M54" s="203" t="s">
        <v>294</v>
      </c>
    </row>
    <row r="55" spans="1:13" x14ac:dyDescent="0.25">
      <c r="A55" s="90" t="s">
        <v>246</v>
      </c>
      <c r="B55" s="105" t="s">
        <v>66</v>
      </c>
      <c r="C55" s="110">
        <v>5717311</v>
      </c>
      <c r="D55" s="110">
        <v>2127469</v>
      </c>
      <c r="E55" s="110">
        <v>273629</v>
      </c>
      <c r="F55" s="110">
        <v>2863154</v>
      </c>
      <c r="G55" s="110">
        <v>289297</v>
      </c>
      <c r="H55" s="110">
        <v>163762</v>
      </c>
      <c r="I55" s="110">
        <v>2932557</v>
      </c>
      <c r="J55" s="110">
        <v>59888359</v>
      </c>
      <c r="K55" s="110">
        <v>502062</v>
      </c>
      <c r="L55" s="110">
        <v>69040289</v>
      </c>
      <c r="M55" s="203" t="s">
        <v>294</v>
      </c>
    </row>
    <row r="56" spans="1:13" x14ac:dyDescent="0.25">
      <c r="A56" s="102" t="s">
        <v>247</v>
      </c>
      <c r="B56" s="103"/>
      <c r="C56" s="109">
        <v>97359293</v>
      </c>
      <c r="D56" s="109">
        <v>76378747</v>
      </c>
      <c r="E56" s="109">
        <v>2115182</v>
      </c>
      <c r="F56" s="109">
        <v>15405021</v>
      </c>
      <c r="G56" s="109">
        <v>1398501</v>
      </c>
      <c r="H56" s="109">
        <v>2061842</v>
      </c>
      <c r="I56" s="109">
        <v>8779300</v>
      </c>
      <c r="J56" s="109">
        <v>187320590</v>
      </c>
      <c r="K56" s="109">
        <v>12150385</v>
      </c>
      <c r="L56" s="109">
        <v>305609568</v>
      </c>
      <c r="M56" s="109">
        <v>46953578</v>
      </c>
    </row>
    <row r="57" spans="1:13" x14ac:dyDescent="0.25">
      <c r="A57" s="89" t="s">
        <v>240</v>
      </c>
      <c r="B57" s="104" t="s">
        <v>60</v>
      </c>
      <c r="C57" s="110">
        <v>285925</v>
      </c>
      <c r="D57" s="110">
        <v>285925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285925</v>
      </c>
      <c r="M57" s="203" t="s">
        <v>294</v>
      </c>
    </row>
    <row r="58" spans="1:13" x14ac:dyDescent="0.25">
      <c r="A58" s="89" t="s">
        <v>241</v>
      </c>
      <c r="B58" s="104" t="s">
        <v>61</v>
      </c>
      <c r="C58" s="110">
        <v>60055344</v>
      </c>
      <c r="D58" s="110">
        <v>60055344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60055344</v>
      </c>
      <c r="M58" s="203" t="s">
        <v>294</v>
      </c>
    </row>
    <row r="59" spans="1:13" x14ac:dyDescent="0.25">
      <c r="A59" s="89" t="s">
        <v>242</v>
      </c>
      <c r="B59" s="104" t="s">
        <v>62</v>
      </c>
      <c r="C59" s="110">
        <v>3902208</v>
      </c>
      <c r="D59" s="110">
        <v>2752076</v>
      </c>
      <c r="E59" s="110">
        <v>0</v>
      </c>
      <c r="F59" s="110">
        <v>1133676</v>
      </c>
      <c r="G59" s="110">
        <v>16456</v>
      </c>
      <c r="H59" s="110">
        <v>0</v>
      </c>
      <c r="I59" s="110">
        <v>6275400</v>
      </c>
      <c r="J59" s="110">
        <v>2073710</v>
      </c>
      <c r="K59" s="110">
        <v>659</v>
      </c>
      <c r="L59" s="110">
        <v>12251977</v>
      </c>
      <c r="M59" s="203" t="s">
        <v>294</v>
      </c>
    </row>
    <row r="60" spans="1:13" x14ac:dyDescent="0.25">
      <c r="A60" s="89" t="s">
        <v>243</v>
      </c>
      <c r="B60" s="104" t="s">
        <v>63</v>
      </c>
      <c r="C60" s="110">
        <v>8981997</v>
      </c>
      <c r="D60" s="110">
        <v>5041418</v>
      </c>
      <c r="E60" s="110">
        <v>0</v>
      </c>
      <c r="F60" s="110">
        <v>3917950</v>
      </c>
      <c r="G60" s="110">
        <v>21452</v>
      </c>
      <c r="H60" s="110">
        <v>1177</v>
      </c>
      <c r="I60" s="110">
        <v>1632500</v>
      </c>
      <c r="J60" s="110">
        <v>45430043</v>
      </c>
      <c r="K60" s="110">
        <v>11908773</v>
      </c>
      <c r="L60" s="110">
        <v>67953313</v>
      </c>
      <c r="M60" s="203" t="s">
        <v>294</v>
      </c>
    </row>
    <row r="61" spans="1:13" x14ac:dyDescent="0.25">
      <c r="A61" s="89" t="s">
        <v>244</v>
      </c>
      <c r="B61" s="104" t="s">
        <v>64</v>
      </c>
      <c r="C61" s="110">
        <v>17541881</v>
      </c>
      <c r="D61" s="110">
        <v>7117676</v>
      </c>
      <c r="E61" s="110">
        <v>1870555</v>
      </c>
      <c r="F61" s="110">
        <v>7911108</v>
      </c>
      <c r="G61" s="110">
        <v>517612</v>
      </c>
      <c r="H61" s="110">
        <v>124930</v>
      </c>
      <c r="I61" s="110">
        <v>0</v>
      </c>
      <c r="J61" s="110">
        <v>77162838</v>
      </c>
      <c r="K61" s="110">
        <v>0</v>
      </c>
      <c r="L61" s="110">
        <v>94704719</v>
      </c>
      <c r="M61" s="203" t="s">
        <v>294</v>
      </c>
    </row>
    <row r="62" spans="1:13" x14ac:dyDescent="0.25">
      <c r="A62" s="89" t="s">
        <v>245</v>
      </c>
      <c r="B62" s="104" t="s">
        <v>65</v>
      </c>
      <c r="C62" s="110">
        <v>2602244</v>
      </c>
      <c r="D62" s="110">
        <v>0</v>
      </c>
      <c r="E62" s="110">
        <v>0</v>
      </c>
      <c r="F62" s="110">
        <v>0</v>
      </c>
      <c r="G62" s="110">
        <v>684034</v>
      </c>
      <c r="H62" s="110">
        <v>1918210</v>
      </c>
      <c r="I62" s="110">
        <v>0</v>
      </c>
      <c r="J62" s="110">
        <v>0</v>
      </c>
      <c r="K62" s="110">
        <v>0</v>
      </c>
      <c r="L62" s="110">
        <v>2602244</v>
      </c>
      <c r="M62" s="203" t="s">
        <v>294</v>
      </c>
    </row>
    <row r="63" spans="1:13" x14ac:dyDescent="0.25">
      <c r="A63" s="90" t="s">
        <v>246</v>
      </c>
      <c r="B63" s="105" t="s">
        <v>67</v>
      </c>
      <c r="C63" s="110">
        <v>3989694</v>
      </c>
      <c r="D63" s="110">
        <v>1126308</v>
      </c>
      <c r="E63" s="110">
        <v>244627</v>
      </c>
      <c r="F63" s="110">
        <v>2442287</v>
      </c>
      <c r="G63" s="110">
        <v>158947</v>
      </c>
      <c r="H63" s="110">
        <v>17525</v>
      </c>
      <c r="I63" s="110">
        <v>871400</v>
      </c>
      <c r="J63" s="110">
        <v>62653999</v>
      </c>
      <c r="K63" s="110">
        <v>240953</v>
      </c>
      <c r="L63" s="110">
        <v>67756046</v>
      </c>
      <c r="M63" s="203" t="s">
        <v>294</v>
      </c>
    </row>
    <row r="64" spans="1:13" ht="31.5" x14ac:dyDescent="0.25">
      <c r="A64" s="106" t="s">
        <v>248</v>
      </c>
      <c r="B64" s="107"/>
      <c r="C64" s="111">
        <v>5523368</v>
      </c>
      <c r="D64" s="111">
        <v>7225072</v>
      </c>
      <c r="E64" s="111">
        <v>-927517</v>
      </c>
      <c r="F64" s="111">
        <v>-599537</v>
      </c>
      <c r="G64" s="111">
        <v>-164872</v>
      </c>
      <c r="H64" s="111">
        <v>-9778</v>
      </c>
      <c r="I64" s="111">
        <v>15755616</v>
      </c>
      <c r="J64" s="111">
        <v>-41970243</v>
      </c>
      <c r="K64" s="111">
        <v>25002880</v>
      </c>
      <c r="L64" s="111">
        <v>4311621</v>
      </c>
      <c r="M64" s="111">
        <v>-3002788</v>
      </c>
    </row>
    <row r="65" spans="1:13" ht="16.5" thickBot="1" x14ac:dyDescent="0.3">
      <c r="C65" s="91">
        <v>42005</v>
      </c>
      <c r="D65" s="92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x14ac:dyDescent="0.25">
      <c r="A66" s="93"/>
      <c r="B66" s="94"/>
      <c r="C66" s="257" t="s">
        <v>96</v>
      </c>
      <c r="D66" s="258"/>
      <c r="E66" s="258"/>
      <c r="F66" s="258"/>
      <c r="G66" s="258"/>
      <c r="H66" s="259"/>
      <c r="I66" s="260" t="s">
        <v>97</v>
      </c>
      <c r="J66" s="260" t="s">
        <v>219</v>
      </c>
      <c r="K66" s="260" t="s">
        <v>220</v>
      </c>
      <c r="L66" s="260" t="s">
        <v>221</v>
      </c>
      <c r="M66" s="260" t="s">
        <v>222</v>
      </c>
    </row>
    <row r="67" spans="1:13" ht="63" x14ac:dyDescent="0.25">
      <c r="A67" s="7"/>
      <c r="B67" s="95"/>
      <c r="C67" s="96" t="s">
        <v>72</v>
      </c>
      <c r="D67" s="97" t="s">
        <v>223</v>
      </c>
      <c r="E67" s="97" t="s">
        <v>224</v>
      </c>
      <c r="F67" s="97" t="s">
        <v>225</v>
      </c>
      <c r="G67" s="97" t="s">
        <v>226</v>
      </c>
      <c r="H67" s="97" t="s">
        <v>227</v>
      </c>
      <c r="I67" s="261"/>
      <c r="J67" s="261"/>
      <c r="K67" s="261"/>
      <c r="L67" s="261"/>
      <c r="M67" s="261"/>
    </row>
    <row r="68" spans="1:13" x14ac:dyDescent="0.25">
      <c r="A68" s="98"/>
      <c r="B68" s="99"/>
      <c r="C68" s="100" t="s">
        <v>228</v>
      </c>
      <c r="D68" s="100" t="s">
        <v>229</v>
      </c>
      <c r="E68" s="100" t="s">
        <v>230</v>
      </c>
      <c r="F68" s="100" t="s">
        <v>231</v>
      </c>
      <c r="G68" s="100" t="s">
        <v>232</v>
      </c>
      <c r="H68" s="100" t="s">
        <v>233</v>
      </c>
      <c r="I68" s="101" t="s">
        <v>234</v>
      </c>
      <c r="J68" s="101" t="s">
        <v>235</v>
      </c>
      <c r="K68" s="101" t="s">
        <v>236</v>
      </c>
      <c r="L68" s="101" t="s">
        <v>237</v>
      </c>
      <c r="M68" s="101" t="s">
        <v>238</v>
      </c>
    </row>
    <row r="69" spans="1:13" x14ac:dyDescent="0.25">
      <c r="A69" s="102" t="s">
        <v>239</v>
      </c>
      <c r="B69" s="103"/>
      <c r="C69" s="109">
        <v>142948185</v>
      </c>
      <c r="D69" s="109">
        <v>113812116</v>
      </c>
      <c r="E69" s="109">
        <v>1428300</v>
      </c>
      <c r="F69" s="109">
        <v>24104557</v>
      </c>
      <c r="G69" s="109">
        <v>1425608</v>
      </c>
      <c r="H69" s="109">
        <v>2177604</v>
      </c>
      <c r="I69" s="109">
        <v>31722872</v>
      </c>
      <c r="J69" s="109">
        <v>170913403</v>
      </c>
      <c r="K69" s="109">
        <v>45707440</v>
      </c>
      <c r="L69" s="109">
        <v>391291900</v>
      </c>
      <c r="M69" s="109">
        <v>54286600</v>
      </c>
    </row>
    <row r="70" spans="1:13" x14ac:dyDescent="0.25">
      <c r="A70" s="89" t="s">
        <v>240</v>
      </c>
      <c r="B70" s="104" t="s">
        <v>60</v>
      </c>
      <c r="C70" s="110">
        <v>3056812</v>
      </c>
      <c r="D70" s="110">
        <v>3056812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3056812</v>
      </c>
      <c r="M70" s="203" t="s">
        <v>294</v>
      </c>
    </row>
    <row r="71" spans="1:13" x14ac:dyDescent="0.25">
      <c r="A71" s="89" t="s">
        <v>241</v>
      </c>
      <c r="B71" s="104" t="s">
        <v>61</v>
      </c>
      <c r="C71" s="110">
        <v>20783053</v>
      </c>
      <c r="D71" s="110">
        <v>18735316</v>
      </c>
      <c r="E71" s="110">
        <v>195516</v>
      </c>
      <c r="F71" s="110">
        <v>840953</v>
      </c>
      <c r="G71" s="110">
        <v>441449</v>
      </c>
      <c r="H71" s="110">
        <v>569819</v>
      </c>
      <c r="I71" s="110">
        <v>12795212</v>
      </c>
      <c r="J71" s="110">
        <v>16773380</v>
      </c>
      <c r="K71" s="110">
        <v>27968256</v>
      </c>
      <c r="L71" s="110">
        <v>78319901</v>
      </c>
      <c r="M71" s="203" t="s">
        <v>294</v>
      </c>
    </row>
    <row r="72" spans="1:13" x14ac:dyDescent="0.25">
      <c r="A72" s="89" t="s">
        <v>242</v>
      </c>
      <c r="B72" s="104" t="s">
        <v>62</v>
      </c>
      <c r="C72" s="110">
        <v>28168268</v>
      </c>
      <c r="D72" s="110">
        <v>24976602</v>
      </c>
      <c r="E72" s="110">
        <v>142977</v>
      </c>
      <c r="F72" s="110">
        <v>1794125</v>
      </c>
      <c r="G72" s="110">
        <v>328111</v>
      </c>
      <c r="H72" s="110">
        <v>926453</v>
      </c>
      <c r="I72" s="110">
        <v>1975450</v>
      </c>
      <c r="J72" s="110">
        <v>851545</v>
      </c>
      <c r="K72" s="110">
        <v>638439</v>
      </c>
      <c r="L72" s="110">
        <v>31633702</v>
      </c>
      <c r="M72" s="203" t="s">
        <v>294</v>
      </c>
    </row>
    <row r="73" spans="1:13" x14ac:dyDescent="0.25">
      <c r="A73" s="89" t="s">
        <v>243</v>
      </c>
      <c r="B73" s="104" t="s">
        <v>63</v>
      </c>
      <c r="C73" s="110">
        <v>63599552</v>
      </c>
      <c r="D73" s="110">
        <v>58185107</v>
      </c>
      <c r="E73" s="110">
        <v>75053</v>
      </c>
      <c r="F73" s="110">
        <v>5317925</v>
      </c>
      <c r="G73" s="110">
        <v>21323</v>
      </c>
      <c r="H73" s="110">
        <v>144</v>
      </c>
      <c r="I73" s="110">
        <v>2991483</v>
      </c>
      <c r="J73" s="110">
        <v>21390996</v>
      </c>
      <c r="K73" s="110">
        <v>571498</v>
      </c>
      <c r="L73" s="110">
        <v>88553529</v>
      </c>
      <c r="M73" s="203" t="s">
        <v>294</v>
      </c>
    </row>
    <row r="74" spans="1:13" x14ac:dyDescent="0.25">
      <c r="A74" s="89" t="s">
        <v>244</v>
      </c>
      <c r="B74" s="104" t="s">
        <v>64</v>
      </c>
      <c r="C74" s="110">
        <v>16124079</v>
      </c>
      <c r="D74" s="110">
        <v>3889186</v>
      </c>
      <c r="E74" s="110">
        <v>676092</v>
      </c>
      <c r="F74" s="110">
        <v>10797961</v>
      </c>
      <c r="G74" s="110">
        <v>174503</v>
      </c>
      <c r="H74" s="110">
        <v>586337</v>
      </c>
      <c r="I74" s="110">
        <v>9487141</v>
      </c>
      <c r="J74" s="110">
        <v>63386262</v>
      </c>
      <c r="K74" s="110">
        <v>12970925</v>
      </c>
      <c r="L74" s="110">
        <v>101968407</v>
      </c>
      <c r="M74" s="203" t="s">
        <v>294</v>
      </c>
    </row>
    <row r="75" spans="1:13" x14ac:dyDescent="0.25">
      <c r="A75" s="89" t="s">
        <v>245</v>
      </c>
      <c r="B75" s="104" t="s">
        <v>65</v>
      </c>
      <c r="C75" s="110">
        <v>233068</v>
      </c>
      <c r="D75" s="110">
        <v>24180</v>
      </c>
      <c r="E75" s="110">
        <v>0</v>
      </c>
      <c r="F75" s="110">
        <v>50270</v>
      </c>
      <c r="G75" s="110">
        <v>158607</v>
      </c>
      <c r="H75" s="110">
        <v>11</v>
      </c>
      <c r="I75" s="110">
        <v>14120</v>
      </c>
      <c r="J75" s="110">
        <v>262567</v>
      </c>
      <c r="K75" s="110">
        <v>2357832</v>
      </c>
      <c r="L75" s="110">
        <v>2867587</v>
      </c>
      <c r="M75" s="203" t="s">
        <v>294</v>
      </c>
    </row>
    <row r="76" spans="1:13" x14ac:dyDescent="0.25">
      <c r="A76" s="90" t="s">
        <v>246</v>
      </c>
      <c r="B76" s="105" t="s">
        <v>66</v>
      </c>
      <c r="C76" s="110">
        <v>10983353</v>
      </c>
      <c r="D76" s="110">
        <v>4944913</v>
      </c>
      <c r="E76" s="110">
        <v>338662</v>
      </c>
      <c r="F76" s="110">
        <v>5303323</v>
      </c>
      <c r="G76" s="110">
        <v>301615</v>
      </c>
      <c r="H76" s="110">
        <v>94840</v>
      </c>
      <c r="I76" s="110">
        <v>4459466</v>
      </c>
      <c r="J76" s="110">
        <v>68248653</v>
      </c>
      <c r="K76" s="110">
        <v>1200490</v>
      </c>
      <c r="L76" s="110">
        <v>84891962</v>
      </c>
      <c r="M76" s="203" t="s">
        <v>294</v>
      </c>
    </row>
    <row r="77" spans="1:13" x14ac:dyDescent="0.25">
      <c r="A77" s="102" t="s">
        <v>247</v>
      </c>
      <c r="B77" s="103"/>
      <c r="C77" s="109">
        <v>127972688</v>
      </c>
      <c r="D77" s="109">
        <v>99991258</v>
      </c>
      <c r="E77" s="109">
        <v>2490298</v>
      </c>
      <c r="F77" s="109">
        <v>21759045</v>
      </c>
      <c r="G77" s="109">
        <v>1630526</v>
      </c>
      <c r="H77" s="109">
        <v>2101561</v>
      </c>
      <c r="I77" s="109">
        <v>11455018</v>
      </c>
      <c r="J77" s="109">
        <v>220012313</v>
      </c>
      <c r="K77" s="109">
        <v>14405871</v>
      </c>
      <c r="L77" s="109">
        <v>373845890</v>
      </c>
      <c r="M77" s="109">
        <v>69139714</v>
      </c>
    </row>
    <row r="78" spans="1:13" x14ac:dyDescent="0.25">
      <c r="A78" s="89" t="s">
        <v>240</v>
      </c>
      <c r="B78" s="104" t="s">
        <v>60</v>
      </c>
      <c r="C78" s="110">
        <v>462334</v>
      </c>
      <c r="D78" s="110">
        <v>462334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462334</v>
      </c>
      <c r="M78" s="203" t="s">
        <v>294</v>
      </c>
    </row>
    <row r="79" spans="1:13" x14ac:dyDescent="0.25">
      <c r="A79" s="89" t="s">
        <v>241</v>
      </c>
      <c r="B79" s="104" t="s">
        <v>61</v>
      </c>
      <c r="C79" s="110">
        <v>74786416</v>
      </c>
      <c r="D79" s="110">
        <v>74786416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74786416</v>
      </c>
      <c r="M79" s="203" t="s">
        <v>294</v>
      </c>
    </row>
    <row r="80" spans="1:13" x14ac:dyDescent="0.25">
      <c r="A80" s="89" t="s">
        <v>242</v>
      </c>
      <c r="B80" s="104" t="s">
        <v>62</v>
      </c>
      <c r="C80" s="110">
        <v>4363509</v>
      </c>
      <c r="D80" s="110">
        <v>3111754</v>
      </c>
      <c r="E80" s="110">
        <v>0</v>
      </c>
      <c r="F80" s="110">
        <v>1240528</v>
      </c>
      <c r="G80" s="110">
        <v>11227</v>
      </c>
      <c r="H80" s="110">
        <v>0</v>
      </c>
      <c r="I80" s="110">
        <v>8189208</v>
      </c>
      <c r="J80" s="110">
        <v>2565089</v>
      </c>
      <c r="K80" s="110">
        <v>9303</v>
      </c>
      <c r="L80" s="110">
        <v>15127109</v>
      </c>
      <c r="M80" s="203" t="s">
        <v>294</v>
      </c>
    </row>
    <row r="81" spans="1:15" x14ac:dyDescent="0.25">
      <c r="A81" s="89" t="s">
        <v>243</v>
      </c>
      <c r="B81" s="104" t="s">
        <v>63</v>
      </c>
      <c r="C81" s="110">
        <v>17942602</v>
      </c>
      <c r="D81" s="110">
        <v>10246820</v>
      </c>
      <c r="E81" s="110">
        <v>0</v>
      </c>
      <c r="F81" s="110">
        <v>7677781</v>
      </c>
      <c r="G81" s="110">
        <v>16542</v>
      </c>
      <c r="H81" s="110">
        <v>1459</v>
      </c>
      <c r="I81" s="110">
        <v>2105323</v>
      </c>
      <c r="J81" s="110">
        <v>61216799</v>
      </c>
      <c r="K81" s="110">
        <v>13666931</v>
      </c>
      <c r="L81" s="110">
        <v>94931655</v>
      </c>
      <c r="M81" s="203" t="s">
        <v>294</v>
      </c>
    </row>
    <row r="82" spans="1:15" x14ac:dyDescent="0.25">
      <c r="A82" s="89" t="s">
        <v>244</v>
      </c>
      <c r="B82" s="104" t="s">
        <v>64</v>
      </c>
      <c r="C82" s="110">
        <v>19025646</v>
      </c>
      <c r="D82" s="110">
        <v>7477864</v>
      </c>
      <c r="E82" s="110">
        <v>2204114</v>
      </c>
      <c r="F82" s="110">
        <v>8671224</v>
      </c>
      <c r="G82" s="110">
        <v>530345</v>
      </c>
      <c r="H82" s="110">
        <v>142099</v>
      </c>
      <c r="I82" s="110">
        <v>0</v>
      </c>
      <c r="J82" s="110">
        <v>83791875</v>
      </c>
      <c r="K82" s="110">
        <v>0</v>
      </c>
      <c r="L82" s="110">
        <v>102817521</v>
      </c>
      <c r="M82" s="203" t="s">
        <v>294</v>
      </c>
    </row>
    <row r="83" spans="1:15" x14ac:dyDescent="0.25">
      <c r="A83" s="89" t="s">
        <v>245</v>
      </c>
      <c r="B83" s="104" t="s">
        <v>65</v>
      </c>
      <c r="C83" s="110">
        <v>2790600</v>
      </c>
      <c r="D83" s="110">
        <v>0</v>
      </c>
      <c r="E83" s="110">
        <v>0</v>
      </c>
      <c r="F83" s="110">
        <v>0</v>
      </c>
      <c r="G83" s="110">
        <v>846084</v>
      </c>
      <c r="H83" s="110">
        <v>1944516</v>
      </c>
      <c r="I83" s="110">
        <v>0</v>
      </c>
      <c r="J83" s="110">
        <v>0</v>
      </c>
      <c r="K83" s="110">
        <v>0</v>
      </c>
      <c r="L83" s="110">
        <v>2790600</v>
      </c>
      <c r="M83" s="203" t="s">
        <v>294</v>
      </c>
    </row>
    <row r="84" spans="1:15" x14ac:dyDescent="0.25">
      <c r="A84" s="90" t="s">
        <v>246</v>
      </c>
      <c r="B84" s="105" t="s">
        <v>67</v>
      </c>
      <c r="C84" s="110">
        <v>8601581</v>
      </c>
      <c r="D84" s="110">
        <v>3906070</v>
      </c>
      <c r="E84" s="110">
        <v>286184</v>
      </c>
      <c r="F84" s="110">
        <v>4169512</v>
      </c>
      <c r="G84" s="110">
        <v>226328</v>
      </c>
      <c r="H84" s="110">
        <v>13487</v>
      </c>
      <c r="I84" s="110">
        <v>1160487</v>
      </c>
      <c r="J84" s="110">
        <v>72438550</v>
      </c>
      <c r="K84" s="110">
        <v>729637</v>
      </c>
      <c r="L84" s="110">
        <v>82930255</v>
      </c>
      <c r="M84" s="203" t="s">
        <v>294</v>
      </c>
    </row>
    <row r="85" spans="1:15" ht="31.5" x14ac:dyDescent="0.25">
      <c r="A85" s="106" t="s">
        <v>248</v>
      </c>
      <c r="B85" s="107"/>
      <c r="C85" s="111">
        <v>14975497</v>
      </c>
      <c r="D85" s="111">
        <v>13820858</v>
      </c>
      <c r="E85" s="111">
        <v>-1061998</v>
      </c>
      <c r="F85" s="111">
        <v>2345512</v>
      </c>
      <c r="G85" s="111">
        <v>-204918</v>
      </c>
      <c r="H85" s="111">
        <v>76043</v>
      </c>
      <c r="I85" s="111">
        <v>20267854</v>
      </c>
      <c r="J85" s="111">
        <v>-49098910</v>
      </c>
      <c r="K85" s="111">
        <v>31301569</v>
      </c>
      <c r="L85" s="111">
        <v>17446010</v>
      </c>
      <c r="M85" s="111">
        <v>-14853114</v>
      </c>
      <c r="O85" s="169"/>
    </row>
    <row r="86" spans="1:15" ht="16.5" thickBot="1" x14ac:dyDescent="0.3">
      <c r="C86" s="91">
        <v>42370</v>
      </c>
      <c r="D86" s="92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5" x14ac:dyDescent="0.25">
      <c r="A87" s="93"/>
      <c r="B87" s="94"/>
      <c r="C87" s="257" t="s">
        <v>96</v>
      </c>
      <c r="D87" s="258"/>
      <c r="E87" s="258"/>
      <c r="F87" s="258"/>
      <c r="G87" s="258"/>
      <c r="H87" s="259"/>
      <c r="I87" s="260" t="s">
        <v>97</v>
      </c>
      <c r="J87" s="260" t="s">
        <v>219</v>
      </c>
      <c r="K87" s="260" t="s">
        <v>220</v>
      </c>
      <c r="L87" s="260" t="s">
        <v>221</v>
      </c>
      <c r="M87" s="260" t="s">
        <v>222</v>
      </c>
    </row>
    <row r="88" spans="1:15" ht="63" x14ac:dyDescent="0.25">
      <c r="A88" s="7"/>
      <c r="B88" s="95"/>
      <c r="C88" s="96" t="s">
        <v>72</v>
      </c>
      <c r="D88" s="97" t="s">
        <v>223</v>
      </c>
      <c r="E88" s="97" t="s">
        <v>224</v>
      </c>
      <c r="F88" s="97" t="s">
        <v>225</v>
      </c>
      <c r="G88" s="97" t="s">
        <v>226</v>
      </c>
      <c r="H88" s="97" t="s">
        <v>227</v>
      </c>
      <c r="I88" s="261"/>
      <c r="J88" s="261"/>
      <c r="K88" s="261"/>
      <c r="L88" s="261"/>
      <c r="M88" s="261"/>
    </row>
    <row r="89" spans="1:15" x14ac:dyDescent="0.25">
      <c r="A89" s="98"/>
      <c r="B89" s="99"/>
      <c r="C89" s="100" t="s">
        <v>228</v>
      </c>
      <c r="D89" s="100" t="s">
        <v>229</v>
      </c>
      <c r="E89" s="100" t="s">
        <v>230</v>
      </c>
      <c r="F89" s="100" t="s">
        <v>231</v>
      </c>
      <c r="G89" s="100" t="s">
        <v>232</v>
      </c>
      <c r="H89" s="100" t="s">
        <v>233</v>
      </c>
      <c r="I89" s="101" t="s">
        <v>234</v>
      </c>
      <c r="J89" s="101" t="s">
        <v>235</v>
      </c>
      <c r="K89" s="101" t="s">
        <v>236</v>
      </c>
      <c r="L89" s="101" t="s">
        <v>237</v>
      </c>
      <c r="M89" s="101" t="s">
        <v>238</v>
      </c>
    </row>
    <row r="90" spans="1:15" x14ac:dyDescent="0.25">
      <c r="A90" s="102" t="s">
        <v>239</v>
      </c>
      <c r="B90" s="103"/>
      <c r="C90" s="109">
        <v>158302307</v>
      </c>
      <c r="D90" s="109">
        <v>124016865</v>
      </c>
      <c r="E90" s="109">
        <v>1686323</v>
      </c>
      <c r="F90" s="109">
        <v>28206758</v>
      </c>
      <c r="G90" s="109">
        <v>1510760</v>
      </c>
      <c r="H90" s="109">
        <v>2881601</v>
      </c>
      <c r="I90" s="109">
        <v>35863429</v>
      </c>
      <c r="J90" s="109">
        <v>202754330</v>
      </c>
      <c r="K90" s="109">
        <v>53121825</v>
      </c>
      <c r="L90" s="109">
        <v>450041891</v>
      </c>
      <c r="M90" s="109">
        <v>61131720</v>
      </c>
    </row>
    <row r="91" spans="1:15" x14ac:dyDescent="0.25">
      <c r="A91" s="89" t="s">
        <v>240</v>
      </c>
      <c r="B91" s="104" t="s">
        <v>60</v>
      </c>
      <c r="C91" s="110">
        <v>4114298</v>
      </c>
      <c r="D91" s="110">
        <v>4114298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4114298</v>
      </c>
      <c r="M91" s="203" t="s">
        <v>294</v>
      </c>
    </row>
    <row r="92" spans="1:15" x14ac:dyDescent="0.25">
      <c r="A92" s="89" t="s">
        <v>241</v>
      </c>
      <c r="B92" s="104" t="s">
        <v>61</v>
      </c>
      <c r="C92" s="110">
        <v>21252593</v>
      </c>
      <c r="D92" s="110">
        <v>18915760</v>
      </c>
      <c r="E92" s="110">
        <v>237794</v>
      </c>
      <c r="F92" s="110">
        <v>1037651</v>
      </c>
      <c r="G92" s="110">
        <v>533469</v>
      </c>
      <c r="H92" s="110">
        <v>527919</v>
      </c>
      <c r="I92" s="110">
        <v>11680643</v>
      </c>
      <c r="J92" s="110">
        <v>20468993</v>
      </c>
      <c r="K92" s="110">
        <v>33070164</v>
      </c>
      <c r="L92" s="110">
        <v>86472393</v>
      </c>
      <c r="M92" s="203" t="s">
        <v>294</v>
      </c>
    </row>
    <row r="93" spans="1:15" x14ac:dyDescent="0.25">
      <c r="A93" s="89" t="s">
        <v>242</v>
      </c>
      <c r="B93" s="104" t="s">
        <v>62</v>
      </c>
      <c r="C93" s="110">
        <v>33608797</v>
      </c>
      <c r="D93" s="110">
        <v>30918999</v>
      </c>
      <c r="E93" s="110">
        <v>161680</v>
      </c>
      <c r="F93" s="110">
        <v>685297</v>
      </c>
      <c r="G93" s="110">
        <v>375250</v>
      </c>
      <c r="H93" s="110">
        <v>1467571</v>
      </c>
      <c r="I93" s="110">
        <v>2208203</v>
      </c>
      <c r="J93" s="110">
        <v>1894798</v>
      </c>
      <c r="K93" s="110">
        <v>832066</v>
      </c>
      <c r="L93" s="110">
        <v>38543864</v>
      </c>
      <c r="M93" s="203" t="s">
        <v>294</v>
      </c>
    </row>
    <row r="94" spans="1:15" x14ac:dyDescent="0.25">
      <c r="A94" s="89" t="s">
        <v>243</v>
      </c>
      <c r="B94" s="104" t="s">
        <v>63</v>
      </c>
      <c r="C94" s="110">
        <v>67765257</v>
      </c>
      <c r="D94" s="110">
        <v>60608772</v>
      </c>
      <c r="E94" s="110">
        <v>143350</v>
      </c>
      <c r="F94" s="110">
        <v>7000017</v>
      </c>
      <c r="G94" s="110">
        <v>12980</v>
      </c>
      <c r="H94" s="110">
        <v>138</v>
      </c>
      <c r="I94" s="110">
        <v>3727166</v>
      </c>
      <c r="J94" s="110">
        <v>24042888</v>
      </c>
      <c r="K94" s="110">
        <v>752152</v>
      </c>
      <c r="L94" s="110">
        <v>96287463</v>
      </c>
      <c r="M94" s="203" t="s">
        <v>294</v>
      </c>
    </row>
    <row r="95" spans="1:15" x14ac:dyDescent="0.25">
      <c r="A95" s="89" t="s">
        <v>244</v>
      </c>
      <c r="B95" s="104" t="s">
        <v>64</v>
      </c>
      <c r="C95" s="110">
        <v>19521273</v>
      </c>
      <c r="D95" s="110">
        <v>4607348</v>
      </c>
      <c r="E95" s="110">
        <v>743265</v>
      </c>
      <c r="F95" s="110">
        <v>13255880</v>
      </c>
      <c r="G95" s="110">
        <v>152845</v>
      </c>
      <c r="H95" s="110">
        <v>761935</v>
      </c>
      <c r="I95" s="110">
        <v>10091465</v>
      </c>
      <c r="J95" s="110">
        <v>77972697</v>
      </c>
      <c r="K95" s="110">
        <v>14008698</v>
      </c>
      <c r="L95" s="110">
        <v>121594133</v>
      </c>
      <c r="M95" s="203" t="s">
        <v>294</v>
      </c>
    </row>
    <row r="96" spans="1:15" x14ac:dyDescent="0.25">
      <c r="A96" s="89" t="s">
        <v>245</v>
      </c>
      <c r="B96" s="104" t="s">
        <v>65</v>
      </c>
      <c r="C96" s="110">
        <v>205824</v>
      </c>
      <c r="D96" s="110">
        <v>27619</v>
      </c>
      <c r="E96" s="110">
        <v>0</v>
      </c>
      <c r="F96" s="110">
        <v>50181</v>
      </c>
      <c r="G96" s="110">
        <v>127850</v>
      </c>
      <c r="H96" s="110">
        <v>174</v>
      </c>
      <c r="I96" s="110">
        <v>16467</v>
      </c>
      <c r="J96" s="110">
        <v>241826</v>
      </c>
      <c r="K96" s="110">
        <v>3121192</v>
      </c>
      <c r="L96" s="110">
        <v>3585309</v>
      </c>
      <c r="M96" s="203" t="s">
        <v>294</v>
      </c>
    </row>
    <row r="97" spans="1:15" x14ac:dyDescent="0.25">
      <c r="A97" s="90" t="s">
        <v>246</v>
      </c>
      <c r="B97" s="105" t="s">
        <v>66</v>
      </c>
      <c r="C97" s="110">
        <v>11834265</v>
      </c>
      <c r="D97" s="110">
        <v>4824069</v>
      </c>
      <c r="E97" s="110">
        <v>400234</v>
      </c>
      <c r="F97" s="110">
        <v>6177732</v>
      </c>
      <c r="G97" s="110">
        <v>308366</v>
      </c>
      <c r="H97" s="110">
        <v>123864</v>
      </c>
      <c r="I97" s="110">
        <v>8139485</v>
      </c>
      <c r="J97" s="110">
        <v>78133128</v>
      </c>
      <c r="K97" s="110">
        <v>1337553</v>
      </c>
      <c r="L97" s="110">
        <v>99444431</v>
      </c>
      <c r="M97" s="203" t="s">
        <v>294</v>
      </c>
    </row>
    <row r="98" spans="1:15" x14ac:dyDescent="0.25">
      <c r="A98" s="102" t="s">
        <v>247</v>
      </c>
      <c r="B98" s="103"/>
      <c r="C98" s="109">
        <v>141968117</v>
      </c>
      <c r="D98" s="109">
        <v>107930343</v>
      </c>
      <c r="E98" s="109">
        <v>2820939</v>
      </c>
      <c r="F98" s="109">
        <v>26701735</v>
      </c>
      <c r="G98" s="109">
        <v>1728325</v>
      </c>
      <c r="H98" s="109">
        <v>2786775</v>
      </c>
      <c r="I98" s="109">
        <v>14912818</v>
      </c>
      <c r="J98" s="109">
        <v>254890697</v>
      </c>
      <c r="K98" s="109">
        <v>14093022</v>
      </c>
      <c r="L98" s="109">
        <v>425864654</v>
      </c>
      <c r="M98" s="109">
        <v>81769579</v>
      </c>
    </row>
    <row r="99" spans="1:15" x14ac:dyDescent="0.25">
      <c r="A99" s="89" t="s">
        <v>240</v>
      </c>
      <c r="B99" s="104" t="s">
        <v>60</v>
      </c>
      <c r="C99" s="110">
        <v>572876</v>
      </c>
      <c r="D99" s="110">
        <v>572876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572876</v>
      </c>
      <c r="M99" s="203" t="s">
        <v>294</v>
      </c>
    </row>
    <row r="100" spans="1:15" x14ac:dyDescent="0.25">
      <c r="A100" s="89" t="s">
        <v>241</v>
      </c>
      <c r="B100" s="104" t="s">
        <v>61</v>
      </c>
      <c r="C100" s="110">
        <v>81887893</v>
      </c>
      <c r="D100" s="110">
        <v>81887893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81887893</v>
      </c>
      <c r="M100" s="203" t="s">
        <v>294</v>
      </c>
    </row>
    <row r="101" spans="1:15" x14ac:dyDescent="0.25">
      <c r="A101" s="89" t="s">
        <v>242</v>
      </c>
      <c r="B101" s="104" t="s">
        <v>62</v>
      </c>
      <c r="C101" s="110">
        <v>4560587</v>
      </c>
      <c r="D101" s="110">
        <v>3009097</v>
      </c>
      <c r="E101" s="110">
        <v>0</v>
      </c>
      <c r="F101" s="110">
        <v>1540828</v>
      </c>
      <c r="G101" s="110">
        <v>10662</v>
      </c>
      <c r="H101" s="110">
        <v>0</v>
      </c>
      <c r="I101" s="110">
        <v>8720459</v>
      </c>
      <c r="J101" s="110">
        <v>3438597</v>
      </c>
      <c r="K101" s="110">
        <v>1887</v>
      </c>
      <c r="L101" s="110">
        <v>16721530</v>
      </c>
      <c r="M101" s="203" t="s">
        <v>294</v>
      </c>
    </row>
    <row r="102" spans="1:15" x14ac:dyDescent="0.25">
      <c r="A102" s="89" t="s">
        <v>243</v>
      </c>
      <c r="B102" s="104" t="s">
        <v>63</v>
      </c>
      <c r="C102" s="110">
        <v>17597005</v>
      </c>
      <c r="D102" s="110">
        <v>8323407</v>
      </c>
      <c r="E102" s="110">
        <v>0</v>
      </c>
      <c r="F102" s="110">
        <v>9261690</v>
      </c>
      <c r="G102" s="110">
        <v>11740</v>
      </c>
      <c r="H102" s="110">
        <v>168</v>
      </c>
      <c r="I102" s="110">
        <v>2367383</v>
      </c>
      <c r="J102" s="110">
        <v>69517293</v>
      </c>
      <c r="K102" s="110">
        <v>13262989</v>
      </c>
      <c r="L102" s="110">
        <v>102744670</v>
      </c>
      <c r="M102" s="203" t="s">
        <v>294</v>
      </c>
    </row>
    <row r="103" spans="1:15" x14ac:dyDescent="0.25">
      <c r="A103" s="89" t="s">
        <v>244</v>
      </c>
      <c r="B103" s="104" t="s">
        <v>64</v>
      </c>
      <c r="C103" s="110">
        <v>24844995</v>
      </c>
      <c r="D103" s="110">
        <v>10820690</v>
      </c>
      <c r="E103" s="110">
        <v>2527732</v>
      </c>
      <c r="F103" s="110">
        <v>10790249</v>
      </c>
      <c r="G103" s="110">
        <v>541715</v>
      </c>
      <c r="H103" s="110">
        <v>164609</v>
      </c>
      <c r="I103" s="110">
        <v>0</v>
      </c>
      <c r="J103" s="110">
        <v>98481067</v>
      </c>
      <c r="K103" s="110">
        <v>0</v>
      </c>
      <c r="L103" s="110">
        <v>123326062</v>
      </c>
      <c r="M103" s="203" t="s">
        <v>294</v>
      </c>
    </row>
    <row r="104" spans="1:15" x14ac:dyDescent="0.25">
      <c r="A104" s="89" t="s">
        <v>245</v>
      </c>
      <c r="B104" s="104" t="s">
        <v>65</v>
      </c>
      <c r="C104" s="110">
        <v>3526531</v>
      </c>
      <c r="D104" s="110">
        <v>0</v>
      </c>
      <c r="E104" s="110">
        <v>0</v>
      </c>
      <c r="F104" s="110">
        <v>0</v>
      </c>
      <c r="G104" s="110">
        <v>928718</v>
      </c>
      <c r="H104" s="110">
        <v>2597813</v>
      </c>
      <c r="I104" s="110">
        <v>0</v>
      </c>
      <c r="J104" s="110">
        <v>0</v>
      </c>
      <c r="K104" s="110">
        <v>0</v>
      </c>
      <c r="L104" s="110">
        <v>3526531</v>
      </c>
      <c r="M104" s="203" t="s">
        <v>294</v>
      </c>
    </row>
    <row r="105" spans="1:15" x14ac:dyDescent="0.25">
      <c r="A105" s="90" t="s">
        <v>246</v>
      </c>
      <c r="B105" s="105" t="s">
        <v>67</v>
      </c>
      <c r="C105" s="110">
        <v>8978230</v>
      </c>
      <c r="D105" s="110">
        <v>3316380</v>
      </c>
      <c r="E105" s="110">
        <v>293207</v>
      </c>
      <c r="F105" s="110">
        <v>5108968</v>
      </c>
      <c r="G105" s="110">
        <v>235490</v>
      </c>
      <c r="H105" s="110">
        <v>24185</v>
      </c>
      <c r="I105" s="110">
        <v>3824976</v>
      </c>
      <c r="J105" s="110">
        <v>83453740</v>
      </c>
      <c r="K105" s="110">
        <v>828146</v>
      </c>
      <c r="L105" s="110">
        <v>97085092</v>
      </c>
      <c r="M105" s="203" t="s">
        <v>294</v>
      </c>
    </row>
    <row r="106" spans="1:15" ht="31.5" x14ac:dyDescent="0.25">
      <c r="A106" s="106" t="s">
        <v>248</v>
      </c>
      <c r="B106" s="107"/>
      <c r="C106" s="111">
        <v>16334190</v>
      </c>
      <c r="D106" s="111">
        <v>16086522</v>
      </c>
      <c r="E106" s="111">
        <v>-1134616</v>
      </c>
      <c r="F106" s="111">
        <v>1505023</v>
      </c>
      <c r="G106" s="111">
        <v>-217565</v>
      </c>
      <c r="H106" s="111">
        <v>94826</v>
      </c>
      <c r="I106" s="111">
        <v>20950611</v>
      </c>
      <c r="J106" s="111">
        <v>-52136367</v>
      </c>
      <c r="K106" s="111">
        <v>39028803</v>
      </c>
      <c r="L106" s="111">
        <v>24177237</v>
      </c>
      <c r="M106" s="111">
        <v>-20637859</v>
      </c>
      <c r="O106" s="169"/>
    </row>
    <row r="107" spans="1:15" ht="16.5" thickBot="1" x14ac:dyDescent="0.3">
      <c r="C107" s="91">
        <v>42736</v>
      </c>
      <c r="D107" s="92"/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5" x14ac:dyDescent="0.25">
      <c r="A108" s="93"/>
      <c r="B108" s="94"/>
      <c r="C108" s="257" t="s">
        <v>96</v>
      </c>
      <c r="D108" s="258"/>
      <c r="E108" s="258"/>
      <c r="F108" s="258"/>
      <c r="G108" s="258"/>
      <c r="H108" s="259"/>
      <c r="I108" s="260" t="s">
        <v>97</v>
      </c>
      <c r="J108" s="260" t="s">
        <v>219</v>
      </c>
      <c r="K108" s="260" t="s">
        <v>220</v>
      </c>
      <c r="L108" s="260" t="s">
        <v>221</v>
      </c>
      <c r="M108" s="260" t="s">
        <v>222</v>
      </c>
    </row>
    <row r="109" spans="1:15" ht="63" x14ac:dyDescent="0.25">
      <c r="A109" s="7"/>
      <c r="B109" s="95"/>
      <c r="C109" s="96" t="s">
        <v>72</v>
      </c>
      <c r="D109" s="97" t="s">
        <v>223</v>
      </c>
      <c r="E109" s="97" t="s">
        <v>224</v>
      </c>
      <c r="F109" s="97" t="s">
        <v>225</v>
      </c>
      <c r="G109" s="97" t="s">
        <v>226</v>
      </c>
      <c r="H109" s="97" t="s">
        <v>227</v>
      </c>
      <c r="I109" s="261"/>
      <c r="J109" s="261"/>
      <c r="K109" s="261"/>
      <c r="L109" s="261"/>
      <c r="M109" s="261"/>
    </row>
    <row r="110" spans="1:15" x14ac:dyDescent="0.25">
      <c r="A110" s="98"/>
      <c r="B110" s="99"/>
      <c r="C110" s="100" t="s">
        <v>228</v>
      </c>
      <c r="D110" s="100" t="s">
        <v>229</v>
      </c>
      <c r="E110" s="100" t="s">
        <v>230</v>
      </c>
      <c r="F110" s="100" t="s">
        <v>231</v>
      </c>
      <c r="G110" s="100" t="s">
        <v>232</v>
      </c>
      <c r="H110" s="100" t="s">
        <v>233</v>
      </c>
      <c r="I110" s="101" t="s">
        <v>234</v>
      </c>
      <c r="J110" s="101" t="s">
        <v>235</v>
      </c>
      <c r="K110" s="101" t="s">
        <v>236</v>
      </c>
      <c r="L110" s="101" t="s">
        <v>237</v>
      </c>
      <c r="M110" s="101" t="s">
        <v>238</v>
      </c>
    </row>
    <row r="111" spans="1:15" x14ac:dyDescent="0.25">
      <c r="A111" s="102" t="s">
        <v>239</v>
      </c>
      <c r="B111" s="103"/>
      <c r="C111" s="109">
        <v>155597956</v>
      </c>
      <c r="D111" s="109">
        <v>115672984</v>
      </c>
      <c r="E111" s="109">
        <v>1851033</v>
      </c>
      <c r="F111" s="109">
        <v>32836492</v>
      </c>
      <c r="G111" s="109">
        <v>1819647</v>
      </c>
      <c r="H111" s="109">
        <v>3417800</v>
      </c>
      <c r="I111" s="109">
        <v>33344780</v>
      </c>
      <c r="J111" s="109">
        <v>213589804</v>
      </c>
      <c r="K111" s="109">
        <v>56777450</v>
      </c>
      <c r="L111" s="109">
        <v>459309990</v>
      </c>
      <c r="M111" s="109">
        <v>61955375</v>
      </c>
    </row>
    <row r="112" spans="1:15" x14ac:dyDescent="0.25">
      <c r="A112" s="89" t="s">
        <v>240</v>
      </c>
      <c r="B112" s="104" t="s">
        <v>60</v>
      </c>
      <c r="C112" s="110">
        <v>4044559</v>
      </c>
      <c r="D112" s="110">
        <v>4044559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4044559</v>
      </c>
      <c r="M112" s="203" t="s">
        <v>294</v>
      </c>
    </row>
    <row r="113" spans="1:15" x14ac:dyDescent="0.25">
      <c r="A113" s="89" t="s">
        <v>241</v>
      </c>
      <c r="B113" s="104" t="s">
        <v>61</v>
      </c>
      <c r="C113" s="110">
        <v>22813890</v>
      </c>
      <c r="D113" s="110">
        <v>20499078</v>
      </c>
      <c r="E113" s="110">
        <v>210088</v>
      </c>
      <c r="F113" s="110">
        <v>1085733</v>
      </c>
      <c r="G113" s="110">
        <v>617014</v>
      </c>
      <c r="H113" s="110">
        <v>401977</v>
      </c>
      <c r="I113" s="110">
        <v>8625677</v>
      </c>
      <c r="J113" s="110">
        <v>18622289</v>
      </c>
      <c r="K113" s="110">
        <v>34786559</v>
      </c>
      <c r="L113" s="110">
        <v>84848415</v>
      </c>
      <c r="M113" s="203" t="s">
        <v>294</v>
      </c>
    </row>
    <row r="114" spans="1:15" x14ac:dyDescent="0.25">
      <c r="A114" s="89" t="s">
        <v>242</v>
      </c>
      <c r="B114" s="104" t="s">
        <v>62</v>
      </c>
      <c r="C114" s="110">
        <v>29255312</v>
      </c>
      <c r="D114" s="110">
        <v>25348918</v>
      </c>
      <c r="E114" s="110">
        <v>200520</v>
      </c>
      <c r="F114" s="110">
        <v>1301019</v>
      </c>
      <c r="G114" s="110">
        <v>506505</v>
      </c>
      <c r="H114" s="110">
        <v>1898350</v>
      </c>
      <c r="I114" s="110">
        <v>2011668</v>
      </c>
      <c r="J114" s="110">
        <v>1884835</v>
      </c>
      <c r="K114" s="110">
        <v>929799</v>
      </c>
      <c r="L114" s="110">
        <v>34081614</v>
      </c>
      <c r="M114" s="203" t="s">
        <v>294</v>
      </c>
    </row>
    <row r="115" spans="1:15" x14ac:dyDescent="0.25">
      <c r="A115" s="89" t="s">
        <v>243</v>
      </c>
      <c r="B115" s="104" t="s">
        <v>63</v>
      </c>
      <c r="C115" s="110">
        <v>65162165</v>
      </c>
      <c r="D115" s="110">
        <v>56137354</v>
      </c>
      <c r="E115" s="110">
        <v>284203</v>
      </c>
      <c r="F115" s="110">
        <v>8724725</v>
      </c>
      <c r="G115" s="110">
        <v>15871</v>
      </c>
      <c r="H115" s="110">
        <v>12</v>
      </c>
      <c r="I115" s="110">
        <v>3607014</v>
      </c>
      <c r="J115" s="110">
        <v>26680141</v>
      </c>
      <c r="K115" s="110">
        <v>723908</v>
      </c>
      <c r="L115" s="110">
        <v>96173228</v>
      </c>
      <c r="M115" s="203" t="s">
        <v>294</v>
      </c>
    </row>
    <row r="116" spans="1:15" x14ac:dyDescent="0.25">
      <c r="A116" s="89" t="s">
        <v>244</v>
      </c>
      <c r="B116" s="104" t="s">
        <v>64</v>
      </c>
      <c r="C116" s="110">
        <v>22389671</v>
      </c>
      <c r="D116" s="110">
        <v>5930594</v>
      </c>
      <c r="E116" s="110">
        <v>999279</v>
      </c>
      <c r="F116" s="110">
        <v>14336968</v>
      </c>
      <c r="G116" s="110">
        <v>195620</v>
      </c>
      <c r="H116" s="110">
        <v>927210</v>
      </c>
      <c r="I116" s="110">
        <v>10062914</v>
      </c>
      <c r="J116" s="110">
        <v>84507565</v>
      </c>
      <c r="K116" s="110">
        <v>15194983</v>
      </c>
      <c r="L116" s="110">
        <v>132155133</v>
      </c>
      <c r="M116" s="203" t="s">
        <v>294</v>
      </c>
    </row>
    <row r="117" spans="1:15" x14ac:dyDescent="0.25">
      <c r="A117" s="89" t="s">
        <v>245</v>
      </c>
      <c r="B117" s="104" t="s">
        <v>65</v>
      </c>
      <c r="C117" s="110">
        <v>227690</v>
      </c>
      <c r="D117" s="110">
        <v>23891</v>
      </c>
      <c r="E117" s="110">
        <v>0</v>
      </c>
      <c r="F117" s="110">
        <v>51084</v>
      </c>
      <c r="G117" s="110">
        <v>152471</v>
      </c>
      <c r="H117" s="110">
        <v>244</v>
      </c>
      <c r="I117" s="110">
        <v>17691</v>
      </c>
      <c r="J117" s="110">
        <v>259020</v>
      </c>
      <c r="K117" s="110">
        <v>3745722</v>
      </c>
      <c r="L117" s="110">
        <v>4250123</v>
      </c>
      <c r="M117" s="203" t="s">
        <v>294</v>
      </c>
    </row>
    <row r="118" spans="1:15" x14ac:dyDescent="0.25">
      <c r="A118" s="90" t="s">
        <v>246</v>
      </c>
      <c r="B118" s="105" t="s">
        <v>66</v>
      </c>
      <c r="C118" s="110">
        <v>11704669</v>
      </c>
      <c r="D118" s="110">
        <v>3688590</v>
      </c>
      <c r="E118" s="110">
        <v>156943</v>
      </c>
      <c r="F118" s="110">
        <v>7336963</v>
      </c>
      <c r="G118" s="110">
        <v>332166</v>
      </c>
      <c r="H118" s="110">
        <v>190007</v>
      </c>
      <c r="I118" s="110">
        <v>9019816</v>
      </c>
      <c r="J118" s="110">
        <v>81635954</v>
      </c>
      <c r="K118" s="110">
        <v>1396479</v>
      </c>
      <c r="L118" s="110">
        <v>103756918</v>
      </c>
      <c r="M118" s="203" t="s">
        <v>294</v>
      </c>
    </row>
    <row r="119" spans="1:15" x14ac:dyDescent="0.25">
      <c r="A119" s="102" t="s">
        <v>247</v>
      </c>
      <c r="B119" s="103"/>
      <c r="C119" s="109">
        <v>142937085</v>
      </c>
      <c r="D119" s="109">
        <v>103639078</v>
      </c>
      <c r="E119" s="109">
        <v>2936409</v>
      </c>
      <c r="F119" s="109">
        <v>31094509</v>
      </c>
      <c r="G119" s="109">
        <v>1977381</v>
      </c>
      <c r="H119" s="109">
        <v>3289708</v>
      </c>
      <c r="I119" s="109">
        <v>15893454</v>
      </c>
      <c r="J119" s="109">
        <v>273291003</v>
      </c>
      <c r="K119" s="109">
        <v>14384223</v>
      </c>
      <c r="L119" s="109">
        <v>446505765</v>
      </c>
      <c r="M119" s="109">
        <v>71108443</v>
      </c>
    </row>
    <row r="120" spans="1:15" x14ac:dyDescent="0.25">
      <c r="A120" s="89" t="s">
        <v>240</v>
      </c>
      <c r="B120" s="104" t="s">
        <v>60</v>
      </c>
      <c r="C120" s="110">
        <v>462661</v>
      </c>
      <c r="D120" s="110">
        <v>462661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462661</v>
      </c>
      <c r="M120" s="203" t="s">
        <v>294</v>
      </c>
    </row>
    <row r="121" spans="1:15" x14ac:dyDescent="0.25">
      <c r="A121" s="89" t="s">
        <v>241</v>
      </c>
      <c r="B121" s="104" t="s">
        <v>61</v>
      </c>
      <c r="C121" s="110">
        <v>79261762</v>
      </c>
      <c r="D121" s="110">
        <v>79261762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79261762</v>
      </c>
      <c r="M121" s="203" t="s">
        <v>294</v>
      </c>
    </row>
    <row r="122" spans="1:15" x14ac:dyDescent="0.25">
      <c r="A122" s="89" t="s">
        <v>242</v>
      </c>
      <c r="B122" s="104" t="s">
        <v>62</v>
      </c>
      <c r="C122" s="110">
        <v>4336054</v>
      </c>
      <c r="D122" s="110">
        <v>2624285</v>
      </c>
      <c r="E122" s="110">
        <v>0</v>
      </c>
      <c r="F122" s="110">
        <v>1698514</v>
      </c>
      <c r="G122" s="110">
        <v>13255</v>
      </c>
      <c r="H122" s="110">
        <v>0</v>
      </c>
      <c r="I122" s="110">
        <v>8957366</v>
      </c>
      <c r="J122" s="110">
        <v>4699212</v>
      </c>
      <c r="K122" s="110">
        <v>1465</v>
      </c>
      <c r="L122" s="110">
        <v>17994097</v>
      </c>
      <c r="M122" s="203" t="s">
        <v>294</v>
      </c>
    </row>
    <row r="123" spans="1:15" x14ac:dyDescent="0.25">
      <c r="A123" s="89" t="s">
        <v>243</v>
      </c>
      <c r="B123" s="104" t="s">
        <v>63</v>
      </c>
      <c r="C123" s="110">
        <v>17031315</v>
      </c>
      <c r="D123" s="110">
        <v>5828338</v>
      </c>
      <c r="E123" s="110">
        <v>0</v>
      </c>
      <c r="F123" s="110">
        <v>11192255</v>
      </c>
      <c r="G123" s="110">
        <v>10687</v>
      </c>
      <c r="H123" s="110">
        <v>35</v>
      </c>
      <c r="I123" s="110">
        <v>2346465</v>
      </c>
      <c r="J123" s="110">
        <v>67099086</v>
      </c>
      <c r="K123" s="110">
        <v>13349271</v>
      </c>
      <c r="L123" s="110">
        <v>99826137</v>
      </c>
      <c r="M123" s="203" t="s">
        <v>294</v>
      </c>
    </row>
    <row r="124" spans="1:15" x14ac:dyDescent="0.25">
      <c r="A124" s="89" t="s">
        <v>244</v>
      </c>
      <c r="B124" s="104" t="s">
        <v>64</v>
      </c>
      <c r="C124" s="110">
        <v>28222214</v>
      </c>
      <c r="D124" s="110">
        <v>12757511</v>
      </c>
      <c r="E124" s="110">
        <v>2681038</v>
      </c>
      <c r="F124" s="110">
        <v>11978081</v>
      </c>
      <c r="G124" s="110">
        <v>621400</v>
      </c>
      <c r="H124" s="110">
        <v>184184</v>
      </c>
      <c r="I124" s="110">
        <v>0</v>
      </c>
      <c r="J124" s="110">
        <v>114352680</v>
      </c>
      <c r="K124" s="110">
        <v>0</v>
      </c>
      <c r="L124" s="110">
        <v>142574894</v>
      </c>
      <c r="M124" s="203" t="s">
        <v>294</v>
      </c>
    </row>
    <row r="125" spans="1:15" x14ac:dyDescent="0.25">
      <c r="A125" s="89" t="s">
        <v>245</v>
      </c>
      <c r="B125" s="104" t="s">
        <v>65</v>
      </c>
      <c r="C125" s="110">
        <v>4161056</v>
      </c>
      <c r="D125" s="110">
        <v>0</v>
      </c>
      <c r="E125" s="110">
        <v>0</v>
      </c>
      <c r="F125" s="110">
        <v>0</v>
      </c>
      <c r="G125" s="110">
        <v>1082139</v>
      </c>
      <c r="H125" s="110">
        <v>3078917</v>
      </c>
      <c r="I125" s="110">
        <v>0</v>
      </c>
      <c r="J125" s="110">
        <v>0</v>
      </c>
      <c r="K125" s="110">
        <v>0</v>
      </c>
      <c r="L125" s="110">
        <v>4161056</v>
      </c>
      <c r="M125" s="203" t="s">
        <v>294</v>
      </c>
    </row>
    <row r="126" spans="1:15" x14ac:dyDescent="0.25">
      <c r="A126" s="90" t="s">
        <v>246</v>
      </c>
      <c r="B126" s="105" t="s">
        <v>67</v>
      </c>
      <c r="C126" s="110">
        <v>9462023</v>
      </c>
      <c r="D126" s="110">
        <v>2704521</v>
      </c>
      <c r="E126" s="110">
        <v>255371</v>
      </c>
      <c r="F126" s="110">
        <v>6225659</v>
      </c>
      <c r="G126" s="110">
        <v>249900</v>
      </c>
      <c r="H126" s="110">
        <v>26572</v>
      </c>
      <c r="I126" s="110">
        <v>4589623</v>
      </c>
      <c r="J126" s="110">
        <v>87140025</v>
      </c>
      <c r="K126" s="110">
        <v>1033487</v>
      </c>
      <c r="L126" s="110">
        <v>102225158</v>
      </c>
      <c r="M126" s="203" t="s">
        <v>294</v>
      </c>
    </row>
    <row r="127" spans="1:15" ht="31.5" x14ac:dyDescent="0.25">
      <c r="A127" s="106" t="s">
        <v>248</v>
      </c>
      <c r="B127" s="107"/>
      <c r="C127" s="111">
        <v>12660871</v>
      </c>
      <c r="D127" s="111">
        <v>12033906</v>
      </c>
      <c r="E127" s="111">
        <v>-1085376</v>
      </c>
      <c r="F127" s="111">
        <v>1741983</v>
      </c>
      <c r="G127" s="111">
        <v>-157734</v>
      </c>
      <c r="H127" s="111">
        <v>128092</v>
      </c>
      <c r="I127" s="111">
        <v>17451326</v>
      </c>
      <c r="J127" s="111">
        <v>-59701199</v>
      </c>
      <c r="K127" s="111">
        <v>42393227</v>
      </c>
      <c r="L127" s="111">
        <v>12804225</v>
      </c>
      <c r="M127" s="111">
        <v>-9153068</v>
      </c>
      <c r="O127" s="169"/>
    </row>
    <row r="128" spans="1:15" ht="16.5" thickBot="1" x14ac:dyDescent="0.3">
      <c r="C128" s="91">
        <v>43101</v>
      </c>
      <c r="D128" s="92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1:13" ht="15.75" customHeight="1" x14ac:dyDescent="0.25">
      <c r="A129" s="93"/>
      <c r="B129" s="94"/>
      <c r="C129" s="257" t="s">
        <v>96</v>
      </c>
      <c r="D129" s="258"/>
      <c r="E129" s="258"/>
      <c r="F129" s="258"/>
      <c r="G129" s="258"/>
      <c r="H129" s="259"/>
      <c r="I129" s="260" t="s">
        <v>97</v>
      </c>
      <c r="J129" s="260" t="s">
        <v>219</v>
      </c>
      <c r="K129" s="260" t="s">
        <v>220</v>
      </c>
      <c r="L129" s="260" t="s">
        <v>221</v>
      </c>
      <c r="M129" s="260" t="s">
        <v>222</v>
      </c>
    </row>
    <row r="130" spans="1:13" ht="63" x14ac:dyDescent="0.25">
      <c r="A130" s="7"/>
      <c r="B130" s="95"/>
      <c r="C130" s="96" t="s">
        <v>72</v>
      </c>
      <c r="D130" s="97" t="s">
        <v>223</v>
      </c>
      <c r="E130" s="97" t="s">
        <v>224</v>
      </c>
      <c r="F130" s="97" t="s">
        <v>225</v>
      </c>
      <c r="G130" s="97" t="s">
        <v>226</v>
      </c>
      <c r="H130" s="97" t="s">
        <v>227</v>
      </c>
      <c r="I130" s="261"/>
      <c r="J130" s="261"/>
      <c r="K130" s="261"/>
      <c r="L130" s="261"/>
      <c r="M130" s="261"/>
    </row>
    <row r="131" spans="1:13" x14ac:dyDescent="0.25">
      <c r="A131" s="98"/>
      <c r="B131" s="99"/>
      <c r="C131" s="100" t="s">
        <v>228</v>
      </c>
      <c r="D131" s="100" t="s">
        <v>229</v>
      </c>
      <c r="E131" s="100" t="s">
        <v>230</v>
      </c>
      <c r="F131" s="100" t="s">
        <v>231</v>
      </c>
      <c r="G131" s="100" t="s">
        <v>232</v>
      </c>
      <c r="H131" s="100" t="s">
        <v>233</v>
      </c>
      <c r="I131" s="101" t="s">
        <v>234</v>
      </c>
      <c r="J131" s="101" t="s">
        <v>235</v>
      </c>
      <c r="K131" s="101" t="s">
        <v>236</v>
      </c>
      <c r="L131" s="101" t="s">
        <v>237</v>
      </c>
      <c r="M131" s="101" t="s">
        <v>238</v>
      </c>
    </row>
    <row r="132" spans="1:13" x14ac:dyDescent="0.25">
      <c r="A132" s="102" t="s">
        <v>239</v>
      </c>
      <c r="B132" s="103"/>
      <c r="C132" s="109">
        <v>165713554</v>
      </c>
      <c r="D132" s="109">
        <v>123989175</v>
      </c>
      <c r="E132" s="109">
        <v>2423424</v>
      </c>
      <c r="F132" s="109">
        <v>33192821</v>
      </c>
      <c r="G132" s="109">
        <v>2239169</v>
      </c>
      <c r="H132" s="109">
        <v>3868965</v>
      </c>
      <c r="I132" s="109">
        <v>34651746</v>
      </c>
      <c r="J132" s="109">
        <v>217543310</v>
      </c>
      <c r="K132" s="109">
        <v>72245860</v>
      </c>
      <c r="L132" s="109">
        <v>490154470</v>
      </c>
      <c r="M132" s="109">
        <v>61238384</v>
      </c>
    </row>
    <row r="133" spans="1:13" x14ac:dyDescent="0.25">
      <c r="A133" s="89" t="s">
        <v>240</v>
      </c>
      <c r="B133" s="104" t="s">
        <v>60</v>
      </c>
      <c r="C133" s="110">
        <v>4810395</v>
      </c>
      <c r="D133" s="110">
        <v>4810395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4810395</v>
      </c>
      <c r="M133" s="203" t="s">
        <v>294</v>
      </c>
    </row>
    <row r="134" spans="1:13" x14ac:dyDescent="0.25">
      <c r="A134" s="89" t="s">
        <v>241</v>
      </c>
      <c r="B134" s="104" t="s">
        <v>61</v>
      </c>
      <c r="C134" s="110">
        <v>27080158</v>
      </c>
      <c r="D134" s="110">
        <v>24749967</v>
      </c>
      <c r="E134" s="110">
        <v>259572</v>
      </c>
      <c r="F134" s="110">
        <v>949479</v>
      </c>
      <c r="G134" s="110">
        <v>721900</v>
      </c>
      <c r="H134" s="110">
        <v>399240</v>
      </c>
      <c r="I134" s="110">
        <v>9062524</v>
      </c>
      <c r="J134" s="110">
        <v>19844075</v>
      </c>
      <c r="K134" s="110">
        <v>38440495</v>
      </c>
      <c r="L134" s="110">
        <v>94427252</v>
      </c>
      <c r="M134" s="203" t="s">
        <v>294</v>
      </c>
    </row>
    <row r="135" spans="1:13" x14ac:dyDescent="0.25">
      <c r="A135" s="89" t="s">
        <v>242</v>
      </c>
      <c r="B135" s="104" t="s">
        <v>62</v>
      </c>
      <c r="C135" s="110">
        <v>30703726</v>
      </c>
      <c r="D135" s="110">
        <v>26172644</v>
      </c>
      <c r="E135" s="110">
        <v>291900</v>
      </c>
      <c r="F135" s="110">
        <v>1080320</v>
      </c>
      <c r="G135" s="110">
        <v>847776</v>
      </c>
      <c r="H135" s="110">
        <v>2311086</v>
      </c>
      <c r="I135" s="110">
        <v>1999346</v>
      </c>
      <c r="J135" s="110">
        <v>2677558</v>
      </c>
      <c r="K135" s="110">
        <v>1281228</v>
      </c>
      <c r="L135" s="110">
        <v>36661858</v>
      </c>
      <c r="M135" s="203" t="s">
        <v>294</v>
      </c>
    </row>
    <row r="136" spans="1:13" x14ac:dyDescent="0.25">
      <c r="A136" s="89" t="s">
        <v>243</v>
      </c>
      <c r="B136" s="104" t="s">
        <v>63</v>
      </c>
      <c r="C136" s="110">
        <v>67523183</v>
      </c>
      <c r="D136" s="110">
        <v>57052216</v>
      </c>
      <c r="E136" s="110">
        <v>330447</v>
      </c>
      <c r="F136" s="110">
        <v>10125137</v>
      </c>
      <c r="G136" s="110">
        <v>15359</v>
      </c>
      <c r="H136" s="110">
        <v>24</v>
      </c>
      <c r="I136" s="110">
        <v>3656020</v>
      </c>
      <c r="J136" s="110">
        <v>28876304</v>
      </c>
      <c r="K136" s="110">
        <v>789422</v>
      </c>
      <c r="L136" s="110">
        <v>100844929</v>
      </c>
      <c r="M136" s="203" t="s">
        <v>294</v>
      </c>
    </row>
    <row r="137" spans="1:13" x14ac:dyDescent="0.25">
      <c r="A137" s="89" t="s">
        <v>244</v>
      </c>
      <c r="B137" s="104" t="s">
        <v>64</v>
      </c>
      <c r="C137" s="110">
        <v>23269846</v>
      </c>
      <c r="D137" s="110">
        <v>7532061</v>
      </c>
      <c r="E137" s="110">
        <v>1339063</v>
      </c>
      <c r="F137" s="110">
        <v>13375146</v>
      </c>
      <c r="G137" s="110">
        <v>154872</v>
      </c>
      <c r="H137" s="110">
        <v>868704</v>
      </c>
      <c r="I137" s="110">
        <v>10066580</v>
      </c>
      <c r="J137" s="110">
        <v>78515633</v>
      </c>
      <c r="K137" s="110">
        <v>25684927</v>
      </c>
      <c r="L137" s="110">
        <v>137536986</v>
      </c>
      <c r="M137" s="203" t="s">
        <v>294</v>
      </c>
    </row>
    <row r="138" spans="1:13" x14ac:dyDescent="0.25">
      <c r="A138" s="89" t="s">
        <v>245</v>
      </c>
      <c r="B138" s="104" t="s">
        <v>65</v>
      </c>
      <c r="C138" s="110">
        <v>258851</v>
      </c>
      <c r="D138" s="110">
        <v>52370</v>
      </c>
      <c r="E138" s="110">
        <v>0</v>
      </c>
      <c r="F138" s="110">
        <v>50200</v>
      </c>
      <c r="G138" s="110">
        <v>156244</v>
      </c>
      <c r="H138" s="110">
        <v>37</v>
      </c>
      <c r="I138" s="110">
        <v>20160</v>
      </c>
      <c r="J138" s="110">
        <v>263611</v>
      </c>
      <c r="K138" s="110">
        <v>4475700</v>
      </c>
      <c r="L138" s="110">
        <v>5018322</v>
      </c>
      <c r="M138" s="203" t="s">
        <v>294</v>
      </c>
    </row>
    <row r="139" spans="1:13" x14ac:dyDescent="0.25">
      <c r="A139" s="90" t="s">
        <v>246</v>
      </c>
      <c r="B139" s="105" t="s">
        <v>66</v>
      </c>
      <c r="C139" s="110">
        <v>12067395</v>
      </c>
      <c r="D139" s="110">
        <v>3619522</v>
      </c>
      <c r="E139" s="110">
        <v>202442</v>
      </c>
      <c r="F139" s="110">
        <v>7612539</v>
      </c>
      <c r="G139" s="110">
        <v>343018</v>
      </c>
      <c r="H139" s="110">
        <v>289874</v>
      </c>
      <c r="I139" s="110">
        <v>9847116</v>
      </c>
      <c r="J139" s="110">
        <v>87366129</v>
      </c>
      <c r="K139" s="110">
        <v>1574088</v>
      </c>
      <c r="L139" s="110">
        <v>110854728</v>
      </c>
      <c r="M139" s="203" t="s">
        <v>294</v>
      </c>
    </row>
    <row r="140" spans="1:13" x14ac:dyDescent="0.25">
      <c r="A140" s="102" t="s">
        <v>247</v>
      </c>
      <c r="B140" s="103"/>
      <c r="C140" s="109">
        <v>153321671</v>
      </c>
      <c r="D140" s="109">
        <v>109515674</v>
      </c>
      <c r="E140" s="109">
        <v>3396893</v>
      </c>
      <c r="F140" s="109">
        <v>34079631</v>
      </c>
      <c r="G140" s="109">
        <v>2586224</v>
      </c>
      <c r="H140" s="109">
        <v>3743248</v>
      </c>
      <c r="I140" s="109">
        <v>19592344</v>
      </c>
      <c r="J140" s="109">
        <v>285440692</v>
      </c>
      <c r="K140" s="109">
        <v>15967152</v>
      </c>
      <c r="L140" s="109">
        <v>474321859</v>
      </c>
      <c r="M140" s="109">
        <v>72656116</v>
      </c>
    </row>
    <row r="141" spans="1:13" x14ac:dyDescent="0.25">
      <c r="A141" s="89" t="s">
        <v>240</v>
      </c>
      <c r="B141" s="104" t="s">
        <v>60</v>
      </c>
      <c r="C141" s="110">
        <v>465815</v>
      </c>
      <c r="D141" s="110">
        <v>465815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465815</v>
      </c>
      <c r="M141" s="203" t="s">
        <v>294</v>
      </c>
    </row>
    <row r="142" spans="1:13" x14ac:dyDescent="0.25">
      <c r="A142" s="89" t="s">
        <v>241</v>
      </c>
      <c r="B142" s="104" t="s">
        <v>61</v>
      </c>
      <c r="C142" s="110">
        <v>86678105</v>
      </c>
      <c r="D142" s="110">
        <v>86678105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86678105</v>
      </c>
      <c r="M142" s="203" t="s">
        <v>294</v>
      </c>
    </row>
    <row r="143" spans="1:13" x14ac:dyDescent="0.25">
      <c r="A143" s="89" t="s">
        <v>242</v>
      </c>
      <c r="B143" s="104" t="s">
        <v>62</v>
      </c>
      <c r="C143" s="110">
        <v>4989134</v>
      </c>
      <c r="D143" s="110">
        <v>3195485</v>
      </c>
      <c r="E143" s="110">
        <v>0</v>
      </c>
      <c r="F143" s="110">
        <v>1786578</v>
      </c>
      <c r="G143" s="110">
        <v>7071</v>
      </c>
      <c r="H143" s="110">
        <v>0</v>
      </c>
      <c r="I143" s="110">
        <v>9913126</v>
      </c>
      <c r="J143" s="110">
        <v>6075842</v>
      </c>
      <c r="K143" s="110">
        <v>1453</v>
      </c>
      <c r="L143" s="110">
        <v>20979555</v>
      </c>
      <c r="M143" s="203" t="s">
        <v>294</v>
      </c>
    </row>
    <row r="144" spans="1:13" x14ac:dyDescent="0.25">
      <c r="A144" s="89" t="s">
        <v>243</v>
      </c>
      <c r="B144" s="104" t="s">
        <v>63</v>
      </c>
      <c r="C144" s="110">
        <v>17305021</v>
      </c>
      <c r="D144" s="110">
        <v>4123962</v>
      </c>
      <c r="E144" s="110">
        <v>0</v>
      </c>
      <c r="F144" s="110">
        <v>13168683</v>
      </c>
      <c r="G144" s="110">
        <v>12375</v>
      </c>
      <c r="H144" s="110">
        <v>1</v>
      </c>
      <c r="I144" s="110">
        <v>2142479</v>
      </c>
      <c r="J144" s="110">
        <v>70047545</v>
      </c>
      <c r="K144" s="110">
        <v>14974356</v>
      </c>
      <c r="L144" s="110">
        <v>104469401</v>
      </c>
      <c r="M144" s="203" t="s">
        <v>294</v>
      </c>
    </row>
    <row r="145" spans="1:15" x14ac:dyDescent="0.25">
      <c r="A145" s="89" t="s">
        <v>244</v>
      </c>
      <c r="B145" s="104" t="s">
        <v>64</v>
      </c>
      <c r="C145" s="110">
        <v>29655219</v>
      </c>
      <c r="D145" s="110">
        <v>12518992</v>
      </c>
      <c r="E145" s="110">
        <v>3024235</v>
      </c>
      <c r="F145" s="110">
        <v>13105563</v>
      </c>
      <c r="G145" s="110">
        <v>768720</v>
      </c>
      <c r="H145" s="110">
        <v>237709</v>
      </c>
      <c r="I145" s="110">
        <v>0</v>
      </c>
      <c r="J145" s="110">
        <v>117380424</v>
      </c>
      <c r="K145" s="110">
        <v>0</v>
      </c>
      <c r="L145" s="110">
        <v>147035643</v>
      </c>
      <c r="M145" s="203" t="s">
        <v>294</v>
      </c>
    </row>
    <row r="146" spans="1:15" x14ac:dyDescent="0.25">
      <c r="A146" s="89" t="s">
        <v>245</v>
      </c>
      <c r="B146" s="104" t="s">
        <v>65</v>
      </c>
      <c r="C146" s="110">
        <v>4942529</v>
      </c>
      <c r="D146" s="110">
        <v>0</v>
      </c>
      <c r="E146" s="110">
        <v>0</v>
      </c>
      <c r="F146" s="110">
        <v>0</v>
      </c>
      <c r="G146" s="110">
        <v>1458916</v>
      </c>
      <c r="H146" s="110">
        <v>3483613</v>
      </c>
      <c r="I146" s="110">
        <v>0</v>
      </c>
      <c r="J146" s="110">
        <v>0</v>
      </c>
      <c r="K146" s="110">
        <v>0</v>
      </c>
      <c r="L146" s="110">
        <v>4942529</v>
      </c>
      <c r="M146" s="203" t="s">
        <v>294</v>
      </c>
    </row>
    <row r="147" spans="1:15" x14ac:dyDescent="0.25">
      <c r="A147" s="90" t="s">
        <v>246</v>
      </c>
      <c r="B147" s="105" t="s">
        <v>67</v>
      </c>
      <c r="C147" s="110">
        <v>9285848</v>
      </c>
      <c r="D147" s="110">
        <v>2533315</v>
      </c>
      <c r="E147" s="110">
        <v>372658</v>
      </c>
      <c r="F147" s="110">
        <v>6018807</v>
      </c>
      <c r="G147" s="110">
        <v>339142</v>
      </c>
      <c r="H147" s="110">
        <v>21925</v>
      </c>
      <c r="I147" s="110">
        <v>7536739</v>
      </c>
      <c r="J147" s="110">
        <v>91936881</v>
      </c>
      <c r="K147" s="110">
        <v>991343</v>
      </c>
      <c r="L147" s="110">
        <v>109750811</v>
      </c>
      <c r="M147" s="203" t="s">
        <v>294</v>
      </c>
    </row>
    <row r="148" spans="1:15" ht="31.5" x14ac:dyDescent="0.25">
      <c r="A148" s="165" t="s">
        <v>248</v>
      </c>
      <c r="B148" s="166"/>
      <c r="C148" s="111">
        <v>12391883</v>
      </c>
      <c r="D148" s="111">
        <v>14473501</v>
      </c>
      <c r="E148" s="111">
        <v>-973469</v>
      </c>
      <c r="F148" s="111">
        <v>-886810</v>
      </c>
      <c r="G148" s="111">
        <v>-347055</v>
      </c>
      <c r="H148" s="111">
        <v>125717</v>
      </c>
      <c r="I148" s="111">
        <v>15059402</v>
      </c>
      <c r="J148" s="111">
        <v>-67897382</v>
      </c>
      <c r="K148" s="111">
        <v>56278709</v>
      </c>
      <c r="L148" s="111">
        <v>15832612</v>
      </c>
      <c r="M148" s="111">
        <v>-11417732</v>
      </c>
      <c r="O148" s="169"/>
    </row>
    <row r="149" spans="1:15" ht="16.5" thickBot="1" x14ac:dyDescent="0.3">
      <c r="C149" s="91">
        <v>43466</v>
      </c>
      <c r="D149" s="92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5" x14ac:dyDescent="0.25">
      <c r="A150" s="93"/>
      <c r="B150" s="94"/>
      <c r="C150" s="257" t="s">
        <v>96</v>
      </c>
      <c r="D150" s="258"/>
      <c r="E150" s="258"/>
      <c r="F150" s="258"/>
      <c r="G150" s="258"/>
      <c r="H150" s="259"/>
      <c r="I150" s="260" t="s">
        <v>97</v>
      </c>
      <c r="J150" s="260" t="s">
        <v>219</v>
      </c>
      <c r="K150" s="260" t="s">
        <v>220</v>
      </c>
      <c r="L150" s="260" t="s">
        <v>221</v>
      </c>
      <c r="M150" s="260" t="s">
        <v>222</v>
      </c>
    </row>
    <row r="151" spans="1:15" ht="63" x14ac:dyDescent="0.25">
      <c r="A151" s="7"/>
      <c r="B151" s="95"/>
      <c r="C151" s="96" t="s">
        <v>72</v>
      </c>
      <c r="D151" s="97" t="s">
        <v>223</v>
      </c>
      <c r="E151" s="97" t="s">
        <v>224</v>
      </c>
      <c r="F151" s="97" t="s">
        <v>225</v>
      </c>
      <c r="G151" s="97" t="s">
        <v>226</v>
      </c>
      <c r="H151" s="97" t="s">
        <v>227</v>
      </c>
      <c r="I151" s="261"/>
      <c r="J151" s="261"/>
      <c r="K151" s="261"/>
      <c r="L151" s="261"/>
      <c r="M151" s="261"/>
    </row>
    <row r="152" spans="1:15" x14ac:dyDescent="0.25">
      <c r="A152" s="98"/>
      <c r="B152" s="99"/>
      <c r="C152" s="100" t="s">
        <v>228</v>
      </c>
      <c r="D152" s="100" t="s">
        <v>229</v>
      </c>
      <c r="E152" s="100" t="s">
        <v>230</v>
      </c>
      <c r="F152" s="100" t="s">
        <v>231</v>
      </c>
      <c r="G152" s="100" t="s">
        <v>232</v>
      </c>
      <c r="H152" s="100" t="s">
        <v>233</v>
      </c>
      <c r="I152" s="101" t="s">
        <v>234</v>
      </c>
      <c r="J152" s="101" t="s">
        <v>235</v>
      </c>
      <c r="K152" s="101" t="s">
        <v>236</v>
      </c>
      <c r="L152" s="101" t="s">
        <v>237</v>
      </c>
      <c r="M152" s="101" t="s">
        <v>238</v>
      </c>
    </row>
    <row r="153" spans="1:15" x14ac:dyDescent="0.25">
      <c r="A153" s="102" t="s">
        <v>239</v>
      </c>
      <c r="B153" s="103"/>
      <c r="C153" s="109">
        <v>186480903</v>
      </c>
      <c r="D153" s="109">
        <v>139783988</v>
      </c>
      <c r="E153" s="109">
        <v>2737381</v>
      </c>
      <c r="F153" s="109">
        <v>37039232</v>
      </c>
      <c r="G153" s="109">
        <v>2835784</v>
      </c>
      <c r="H153" s="109">
        <v>4084517</v>
      </c>
      <c r="I153" s="109">
        <v>40487459</v>
      </c>
      <c r="J153" s="109">
        <v>238027063</v>
      </c>
      <c r="K153" s="109">
        <v>82447165</v>
      </c>
      <c r="L153" s="109">
        <v>547442589</v>
      </c>
      <c r="M153" s="109">
        <v>67377275</v>
      </c>
    </row>
    <row r="154" spans="1:15" x14ac:dyDescent="0.25">
      <c r="A154" s="89" t="s">
        <v>240</v>
      </c>
      <c r="B154" s="104" t="s">
        <v>60</v>
      </c>
      <c r="C154" s="110">
        <v>6505229</v>
      </c>
      <c r="D154" s="110">
        <v>6505229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6505229</v>
      </c>
      <c r="M154" s="203" t="s">
        <v>294</v>
      </c>
    </row>
    <row r="155" spans="1:15" x14ac:dyDescent="0.25">
      <c r="A155" s="89" t="s">
        <v>241</v>
      </c>
      <c r="B155" s="104" t="s">
        <v>61</v>
      </c>
      <c r="C155" s="110">
        <v>33235053</v>
      </c>
      <c r="D155" s="110">
        <v>31077761</v>
      </c>
      <c r="E155" s="110">
        <v>311045</v>
      </c>
      <c r="F155" s="110">
        <v>793156</v>
      </c>
      <c r="G155" s="110">
        <v>731795</v>
      </c>
      <c r="H155" s="110">
        <v>321296</v>
      </c>
      <c r="I155" s="110">
        <v>13611581</v>
      </c>
      <c r="J155" s="110">
        <v>23358052</v>
      </c>
      <c r="K155" s="110">
        <v>43973098</v>
      </c>
      <c r="L155" s="110">
        <v>114177784</v>
      </c>
      <c r="M155" s="203" t="s">
        <v>294</v>
      </c>
    </row>
    <row r="156" spans="1:15" x14ac:dyDescent="0.25">
      <c r="A156" s="89" t="s">
        <v>242</v>
      </c>
      <c r="B156" s="104" t="s">
        <v>62</v>
      </c>
      <c r="C156" s="110">
        <v>32812734</v>
      </c>
      <c r="D156" s="110">
        <v>27061306</v>
      </c>
      <c r="E156" s="110">
        <v>412817</v>
      </c>
      <c r="F156" s="110">
        <v>1397332</v>
      </c>
      <c r="G156" s="110">
        <v>1187221</v>
      </c>
      <c r="H156" s="110">
        <v>2754058</v>
      </c>
      <c r="I156" s="110">
        <v>1967938</v>
      </c>
      <c r="J156" s="110">
        <v>2873325</v>
      </c>
      <c r="K156" s="110">
        <v>1684745</v>
      </c>
      <c r="L156" s="110">
        <v>39338741</v>
      </c>
      <c r="M156" s="203" t="s">
        <v>294</v>
      </c>
    </row>
    <row r="157" spans="1:15" x14ac:dyDescent="0.25">
      <c r="A157" s="89" t="s">
        <v>243</v>
      </c>
      <c r="B157" s="104" t="s">
        <v>63</v>
      </c>
      <c r="C157" s="110">
        <v>77266111</v>
      </c>
      <c r="D157" s="110">
        <v>63922672</v>
      </c>
      <c r="E157" s="110">
        <v>345127</v>
      </c>
      <c r="F157" s="110">
        <v>12982189</v>
      </c>
      <c r="G157" s="110">
        <v>16112</v>
      </c>
      <c r="H157" s="110">
        <v>11</v>
      </c>
      <c r="I157" s="110">
        <v>4306606</v>
      </c>
      <c r="J157" s="110">
        <v>32908362</v>
      </c>
      <c r="K157" s="110">
        <v>1067996</v>
      </c>
      <c r="L157" s="110">
        <v>115549075</v>
      </c>
      <c r="M157" s="203" t="s">
        <v>294</v>
      </c>
    </row>
    <row r="158" spans="1:15" x14ac:dyDescent="0.25">
      <c r="A158" s="89" t="s">
        <v>244</v>
      </c>
      <c r="B158" s="104" t="s">
        <v>64</v>
      </c>
      <c r="C158" s="110">
        <v>22789355</v>
      </c>
      <c r="D158" s="110">
        <v>6601154</v>
      </c>
      <c r="E158" s="110">
        <v>1528654</v>
      </c>
      <c r="F158" s="110">
        <v>13815167</v>
      </c>
      <c r="G158" s="110">
        <v>165363</v>
      </c>
      <c r="H158" s="110">
        <v>679017</v>
      </c>
      <c r="I158" s="110">
        <v>10914169</v>
      </c>
      <c r="J158" s="110">
        <v>85515520</v>
      </c>
      <c r="K158" s="110">
        <v>28878630</v>
      </c>
      <c r="L158" s="110">
        <v>148097674</v>
      </c>
      <c r="M158" s="203" t="s">
        <v>294</v>
      </c>
    </row>
    <row r="159" spans="1:15" x14ac:dyDescent="0.25">
      <c r="A159" s="89" t="s">
        <v>245</v>
      </c>
      <c r="B159" s="104" t="s">
        <v>65</v>
      </c>
      <c r="C159" s="110">
        <v>269849</v>
      </c>
      <c r="D159" s="110">
        <v>73153</v>
      </c>
      <c r="E159" s="110">
        <v>0</v>
      </c>
      <c r="F159" s="110">
        <v>50580</v>
      </c>
      <c r="G159" s="110">
        <v>145986</v>
      </c>
      <c r="H159" s="110">
        <v>130</v>
      </c>
      <c r="I159" s="110">
        <v>22565</v>
      </c>
      <c r="J159" s="110">
        <v>264943</v>
      </c>
      <c r="K159" s="110">
        <v>5060159</v>
      </c>
      <c r="L159" s="110">
        <v>5617516</v>
      </c>
      <c r="M159" s="203" t="s">
        <v>294</v>
      </c>
    </row>
    <row r="160" spans="1:15" x14ac:dyDescent="0.25">
      <c r="A160" s="90" t="s">
        <v>246</v>
      </c>
      <c r="B160" s="105" t="s">
        <v>66</v>
      </c>
      <c r="C160" s="110">
        <v>13602572</v>
      </c>
      <c r="D160" s="110">
        <v>4542713</v>
      </c>
      <c r="E160" s="110">
        <v>139738</v>
      </c>
      <c r="F160" s="110">
        <v>8000809</v>
      </c>
      <c r="G160" s="110">
        <v>589307</v>
      </c>
      <c r="H160" s="110">
        <v>330005</v>
      </c>
      <c r="I160" s="110">
        <v>9664600</v>
      </c>
      <c r="J160" s="110">
        <v>93106861</v>
      </c>
      <c r="K160" s="110">
        <v>1782537</v>
      </c>
      <c r="L160" s="110">
        <v>118156570</v>
      </c>
      <c r="M160" s="203" t="s">
        <v>294</v>
      </c>
    </row>
    <row r="161" spans="1:15" x14ac:dyDescent="0.25">
      <c r="A161" s="102" t="s">
        <v>247</v>
      </c>
      <c r="B161" s="103"/>
      <c r="C161" s="109">
        <v>168582877</v>
      </c>
      <c r="D161" s="109">
        <v>118250058</v>
      </c>
      <c r="E161" s="109">
        <v>3725112</v>
      </c>
      <c r="F161" s="109">
        <v>39719736</v>
      </c>
      <c r="G161" s="109">
        <v>2950724</v>
      </c>
      <c r="H161" s="109">
        <v>3937247</v>
      </c>
      <c r="I161" s="109">
        <v>21795787</v>
      </c>
      <c r="J161" s="109">
        <v>312297300</v>
      </c>
      <c r="K161" s="109">
        <v>18803152</v>
      </c>
      <c r="L161" s="109">
        <v>521479116</v>
      </c>
      <c r="M161" s="109">
        <v>87303556</v>
      </c>
    </row>
    <row r="162" spans="1:15" x14ac:dyDescent="0.25">
      <c r="A162" s="89" t="s">
        <v>240</v>
      </c>
      <c r="B162" s="104" t="s">
        <v>60</v>
      </c>
      <c r="C162" s="110">
        <v>548987</v>
      </c>
      <c r="D162" s="110">
        <v>548987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548987</v>
      </c>
      <c r="M162" s="203" t="s">
        <v>294</v>
      </c>
    </row>
    <row r="163" spans="1:15" x14ac:dyDescent="0.25">
      <c r="A163" s="89" t="s">
        <v>241</v>
      </c>
      <c r="B163" s="104" t="s">
        <v>61</v>
      </c>
      <c r="C163" s="110">
        <v>97816186</v>
      </c>
      <c r="D163" s="110">
        <v>97816186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97816186</v>
      </c>
      <c r="M163" s="203" t="s">
        <v>294</v>
      </c>
    </row>
    <row r="164" spans="1:15" x14ac:dyDescent="0.25">
      <c r="A164" s="89" t="s">
        <v>242</v>
      </c>
      <c r="B164" s="104" t="s">
        <v>62</v>
      </c>
      <c r="C164" s="110">
        <v>5574768</v>
      </c>
      <c r="D164" s="110">
        <v>4027033</v>
      </c>
      <c r="E164" s="110">
        <v>0</v>
      </c>
      <c r="F164" s="110">
        <v>1541474</v>
      </c>
      <c r="G164" s="110">
        <v>6261</v>
      </c>
      <c r="H164" s="110">
        <v>0</v>
      </c>
      <c r="I164" s="110">
        <v>11018906</v>
      </c>
      <c r="J164" s="110">
        <v>6234077</v>
      </c>
      <c r="K164" s="110">
        <v>905</v>
      </c>
      <c r="L164" s="110">
        <v>22828656</v>
      </c>
      <c r="M164" s="203" t="s">
        <v>294</v>
      </c>
    </row>
    <row r="165" spans="1:15" x14ac:dyDescent="0.25">
      <c r="A165" s="89" t="s">
        <v>243</v>
      </c>
      <c r="B165" s="104" t="s">
        <v>63</v>
      </c>
      <c r="C165" s="110">
        <v>20736461</v>
      </c>
      <c r="D165" s="110">
        <v>4591737</v>
      </c>
      <c r="E165" s="110">
        <v>0</v>
      </c>
      <c r="F165" s="110">
        <v>16127739</v>
      </c>
      <c r="G165" s="110">
        <v>16985</v>
      </c>
      <c r="H165" s="110">
        <v>0</v>
      </c>
      <c r="I165" s="110">
        <v>2054314</v>
      </c>
      <c r="J165" s="110">
        <v>77660087</v>
      </c>
      <c r="K165" s="110">
        <v>17823290</v>
      </c>
      <c r="L165" s="110">
        <v>118274152</v>
      </c>
      <c r="M165" s="203" t="s">
        <v>294</v>
      </c>
    </row>
    <row r="166" spans="1:15" x14ac:dyDescent="0.25">
      <c r="A166" s="89" t="s">
        <v>244</v>
      </c>
      <c r="B166" s="104" t="s">
        <v>64</v>
      </c>
      <c r="C166" s="110">
        <v>27857456</v>
      </c>
      <c r="D166" s="110">
        <v>8423985</v>
      </c>
      <c r="E166" s="110">
        <v>3401323</v>
      </c>
      <c r="F166" s="110">
        <v>15131838</v>
      </c>
      <c r="G166" s="110">
        <v>696742</v>
      </c>
      <c r="H166" s="110">
        <v>203568</v>
      </c>
      <c r="I166" s="110">
        <v>0</v>
      </c>
      <c r="J166" s="110">
        <v>131785705</v>
      </c>
      <c r="K166" s="110">
        <v>0</v>
      </c>
      <c r="L166" s="110">
        <v>159643161</v>
      </c>
      <c r="M166" s="203" t="s">
        <v>294</v>
      </c>
    </row>
    <row r="167" spans="1:15" x14ac:dyDescent="0.25">
      <c r="A167" s="89" t="s">
        <v>245</v>
      </c>
      <c r="B167" s="104" t="s">
        <v>65</v>
      </c>
      <c r="C167" s="110">
        <v>5571436</v>
      </c>
      <c r="D167" s="110">
        <v>0</v>
      </c>
      <c r="E167" s="110">
        <v>0</v>
      </c>
      <c r="F167" s="110">
        <v>0</v>
      </c>
      <c r="G167" s="110">
        <v>1853114</v>
      </c>
      <c r="H167" s="110">
        <v>3718322</v>
      </c>
      <c r="I167" s="110">
        <v>0</v>
      </c>
      <c r="J167" s="110">
        <v>0</v>
      </c>
      <c r="K167" s="110">
        <v>0</v>
      </c>
      <c r="L167" s="110">
        <v>5571436</v>
      </c>
      <c r="M167" s="203" t="s">
        <v>294</v>
      </c>
    </row>
    <row r="168" spans="1:15" x14ac:dyDescent="0.25">
      <c r="A168" s="90" t="s">
        <v>246</v>
      </c>
      <c r="B168" s="105" t="s">
        <v>67</v>
      </c>
      <c r="C168" s="110">
        <v>10477583</v>
      </c>
      <c r="D168" s="110">
        <v>2842130</v>
      </c>
      <c r="E168" s="110">
        <v>323789</v>
      </c>
      <c r="F168" s="110">
        <v>6918685</v>
      </c>
      <c r="G168" s="110">
        <v>377622</v>
      </c>
      <c r="H168" s="110">
        <v>15357</v>
      </c>
      <c r="I168" s="110">
        <v>8722567</v>
      </c>
      <c r="J168" s="110">
        <v>96617431</v>
      </c>
      <c r="K168" s="110">
        <v>978957</v>
      </c>
      <c r="L168" s="110">
        <v>116796538</v>
      </c>
      <c r="M168" s="203" t="s">
        <v>294</v>
      </c>
    </row>
    <row r="169" spans="1:15" ht="31.5" x14ac:dyDescent="0.25">
      <c r="A169" s="106" t="s">
        <v>248</v>
      </c>
      <c r="B169" s="107"/>
      <c r="C169" s="111">
        <v>17898026</v>
      </c>
      <c r="D169" s="111">
        <v>21533930</v>
      </c>
      <c r="E169" s="111">
        <v>-987731</v>
      </c>
      <c r="F169" s="111">
        <v>-2680504</v>
      </c>
      <c r="G169" s="111">
        <v>-114940</v>
      </c>
      <c r="H169" s="111">
        <v>147270</v>
      </c>
      <c r="I169" s="111">
        <v>18691672</v>
      </c>
      <c r="J169" s="111">
        <v>-74270238</v>
      </c>
      <c r="K169" s="111">
        <v>63644013</v>
      </c>
      <c r="L169" s="111">
        <v>25963473</v>
      </c>
      <c r="M169" s="111">
        <v>-19926281</v>
      </c>
      <c r="O169" s="169"/>
    </row>
    <row r="170" spans="1:15" ht="16.5" thickBot="1" x14ac:dyDescent="0.3">
      <c r="C170" s="91">
        <v>43831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1:15" ht="15.75" customHeight="1" x14ac:dyDescent="0.25">
      <c r="A171" s="160"/>
      <c r="B171" s="168"/>
      <c r="C171" s="257" t="s">
        <v>96</v>
      </c>
      <c r="D171" s="258"/>
      <c r="E171" s="258"/>
      <c r="F171" s="258"/>
      <c r="G171" s="258"/>
      <c r="H171" s="259"/>
      <c r="I171" s="254" t="s">
        <v>97</v>
      </c>
      <c r="J171" s="254" t="s">
        <v>219</v>
      </c>
      <c r="K171" s="254" t="s">
        <v>220</v>
      </c>
      <c r="L171" s="254" t="s">
        <v>221</v>
      </c>
      <c r="M171" s="254" t="s">
        <v>222</v>
      </c>
    </row>
    <row r="172" spans="1:15" ht="63" x14ac:dyDescent="0.25">
      <c r="A172" s="160"/>
      <c r="B172" s="160"/>
      <c r="C172" s="96" t="s">
        <v>72</v>
      </c>
      <c r="D172" s="97" t="s">
        <v>223</v>
      </c>
      <c r="E172" s="97" t="s">
        <v>224</v>
      </c>
      <c r="F172" s="97" t="s">
        <v>225</v>
      </c>
      <c r="G172" s="97" t="s">
        <v>226</v>
      </c>
      <c r="H172" s="97" t="s">
        <v>227</v>
      </c>
      <c r="I172" s="254"/>
      <c r="J172" s="254"/>
      <c r="K172" s="254"/>
      <c r="L172" s="254"/>
      <c r="M172" s="254"/>
    </row>
    <row r="173" spans="1:15" x14ac:dyDescent="0.25">
      <c r="A173" s="160"/>
      <c r="B173" s="160"/>
      <c r="C173" s="161" t="s">
        <v>228</v>
      </c>
      <c r="D173" s="162" t="s">
        <v>229</v>
      </c>
      <c r="E173" s="162" t="s">
        <v>230</v>
      </c>
      <c r="F173" s="162" t="s">
        <v>231</v>
      </c>
      <c r="G173" s="162" t="s">
        <v>232</v>
      </c>
      <c r="H173" s="162" t="s">
        <v>233</v>
      </c>
      <c r="I173" s="172" t="s">
        <v>234</v>
      </c>
      <c r="J173" s="172" t="s">
        <v>235</v>
      </c>
      <c r="K173" s="172" t="s">
        <v>236</v>
      </c>
      <c r="L173" s="172" t="s">
        <v>237</v>
      </c>
      <c r="M173" s="172" t="s">
        <v>238</v>
      </c>
    </row>
    <row r="174" spans="1:15" x14ac:dyDescent="0.25">
      <c r="A174" s="102" t="s">
        <v>239</v>
      </c>
      <c r="B174" s="103"/>
      <c r="C174" s="109">
        <v>201224959</v>
      </c>
      <c r="D174" s="109">
        <v>146259238</v>
      </c>
      <c r="E174" s="109">
        <v>4635920</v>
      </c>
      <c r="F174" s="109">
        <v>42601658</v>
      </c>
      <c r="G174" s="109">
        <v>3247506</v>
      </c>
      <c r="H174" s="109">
        <v>4480636</v>
      </c>
      <c r="I174" s="109">
        <v>45049909</v>
      </c>
      <c r="J174" s="109">
        <v>262450055</v>
      </c>
      <c r="K174" s="109">
        <v>90146843</v>
      </c>
      <c r="L174" s="109">
        <v>598871766</v>
      </c>
      <c r="M174" s="109">
        <v>70970259</v>
      </c>
    </row>
    <row r="175" spans="1:15" x14ac:dyDescent="0.25">
      <c r="A175" s="89" t="s">
        <v>240</v>
      </c>
      <c r="B175" s="104" t="s">
        <v>60</v>
      </c>
      <c r="C175" s="110">
        <v>7247922</v>
      </c>
      <c r="D175" s="110">
        <v>7247922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7247922</v>
      </c>
      <c r="M175" s="203" t="s">
        <v>294</v>
      </c>
    </row>
    <row r="176" spans="1:15" x14ac:dyDescent="0.25">
      <c r="A176" s="89" t="s">
        <v>241</v>
      </c>
      <c r="B176" s="104" t="s">
        <v>61</v>
      </c>
      <c r="C176" s="110">
        <v>32905521</v>
      </c>
      <c r="D176" s="110">
        <v>30491809</v>
      </c>
      <c r="E176" s="110">
        <v>363114</v>
      </c>
      <c r="F176" s="110">
        <v>1044228</v>
      </c>
      <c r="G176" s="110">
        <v>726927</v>
      </c>
      <c r="H176" s="110">
        <v>279443</v>
      </c>
      <c r="I176" s="110">
        <v>16962533</v>
      </c>
      <c r="J176" s="110">
        <v>23434412</v>
      </c>
      <c r="K176" s="110">
        <v>46227413</v>
      </c>
      <c r="L176" s="110">
        <v>119529879</v>
      </c>
      <c r="M176" s="203" t="s">
        <v>294</v>
      </c>
    </row>
    <row r="177" spans="1:15" x14ac:dyDescent="0.25">
      <c r="A177" s="89" t="s">
        <v>242</v>
      </c>
      <c r="B177" s="104" t="s">
        <v>62</v>
      </c>
      <c r="C177" s="110">
        <v>34880299</v>
      </c>
      <c r="D177" s="110">
        <v>28015292</v>
      </c>
      <c r="E177" s="110">
        <v>697749</v>
      </c>
      <c r="F177" s="110">
        <v>1407688</v>
      </c>
      <c r="G177" s="110">
        <v>1469602</v>
      </c>
      <c r="H177" s="110">
        <v>3289969</v>
      </c>
      <c r="I177" s="110">
        <v>2009504</v>
      </c>
      <c r="J177" s="110">
        <v>2656268</v>
      </c>
      <c r="K177" s="110">
        <v>2298467</v>
      </c>
      <c r="L177" s="110">
        <v>41844539</v>
      </c>
      <c r="M177" s="203" t="s">
        <v>294</v>
      </c>
    </row>
    <row r="178" spans="1:15" x14ac:dyDescent="0.25">
      <c r="A178" s="89" t="s">
        <v>243</v>
      </c>
      <c r="B178" s="104" t="s">
        <v>63</v>
      </c>
      <c r="C178" s="110">
        <v>80957551</v>
      </c>
      <c r="D178" s="110">
        <v>68070921</v>
      </c>
      <c r="E178" s="110">
        <v>369793</v>
      </c>
      <c r="F178" s="110">
        <v>12492511</v>
      </c>
      <c r="G178" s="110">
        <v>24326</v>
      </c>
      <c r="H178" s="110">
        <v>0</v>
      </c>
      <c r="I178" s="110">
        <v>3817722</v>
      </c>
      <c r="J178" s="110">
        <v>36877361</v>
      </c>
      <c r="K178" s="110">
        <v>1039403</v>
      </c>
      <c r="L178" s="110">
        <v>122692037</v>
      </c>
      <c r="M178" s="203" t="s">
        <v>294</v>
      </c>
    </row>
    <row r="179" spans="1:15" x14ac:dyDescent="0.25">
      <c r="A179" s="89" t="s">
        <v>244</v>
      </c>
      <c r="B179" s="104" t="s">
        <v>64</v>
      </c>
      <c r="C179" s="110">
        <v>29958318</v>
      </c>
      <c r="D179" s="110">
        <v>7580526</v>
      </c>
      <c r="E179" s="110">
        <v>2530832</v>
      </c>
      <c r="F179" s="110">
        <v>18997190</v>
      </c>
      <c r="G179" s="110">
        <v>178724</v>
      </c>
      <c r="H179" s="110">
        <v>671046</v>
      </c>
      <c r="I179" s="110">
        <v>11747223</v>
      </c>
      <c r="J179" s="110">
        <v>94293945</v>
      </c>
      <c r="K179" s="110">
        <v>32681622</v>
      </c>
      <c r="L179" s="110">
        <v>168681108</v>
      </c>
      <c r="M179" s="203" t="s">
        <v>294</v>
      </c>
    </row>
    <row r="180" spans="1:15" x14ac:dyDescent="0.25">
      <c r="A180" s="89" t="s">
        <v>245</v>
      </c>
      <c r="B180" s="104" t="s">
        <v>65</v>
      </c>
      <c r="C180" s="110">
        <v>275438</v>
      </c>
      <c r="D180" s="110">
        <v>79298</v>
      </c>
      <c r="E180" s="110">
        <v>0</v>
      </c>
      <c r="F180" s="110">
        <v>63298</v>
      </c>
      <c r="G180" s="110">
        <v>132687</v>
      </c>
      <c r="H180" s="110">
        <v>155</v>
      </c>
      <c r="I180" s="110">
        <v>15909</v>
      </c>
      <c r="J180" s="110">
        <v>267264</v>
      </c>
      <c r="K180" s="110">
        <v>5609011</v>
      </c>
      <c r="L180" s="110">
        <v>6167622</v>
      </c>
      <c r="M180" s="203" t="s">
        <v>294</v>
      </c>
    </row>
    <row r="181" spans="1:15" x14ac:dyDescent="0.25">
      <c r="A181" s="90" t="s">
        <v>246</v>
      </c>
      <c r="B181" s="105" t="s">
        <v>66</v>
      </c>
      <c r="C181" s="110">
        <v>14999910</v>
      </c>
      <c r="D181" s="110">
        <v>4773470</v>
      </c>
      <c r="E181" s="110">
        <v>674432</v>
      </c>
      <c r="F181" s="110">
        <v>8596743</v>
      </c>
      <c r="G181" s="110">
        <v>715241</v>
      </c>
      <c r="H181" s="110">
        <v>240024</v>
      </c>
      <c r="I181" s="110">
        <v>10497018</v>
      </c>
      <c r="J181" s="110">
        <v>104920804</v>
      </c>
      <c r="K181" s="110">
        <v>2290927</v>
      </c>
      <c r="L181" s="110">
        <v>132708659</v>
      </c>
      <c r="M181" s="203" t="s">
        <v>294</v>
      </c>
    </row>
    <row r="182" spans="1:15" x14ac:dyDescent="0.25">
      <c r="A182" s="102" t="s">
        <v>247</v>
      </c>
      <c r="B182" s="103"/>
      <c r="C182" s="109">
        <v>181834324</v>
      </c>
      <c r="D182" s="109">
        <v>125794853</v>
      </c>
      <c r="E182" s="109">
        <v>5165116</v>
      </c>
      <c r="F182" s="109">
        <v>43244780</v>
      </c>
      <c r="G182" s="109">
        <v>3327079</v>
      </c>
      <c r="H182" s="109">
        <v>4302495</v>
      </c>
      <c r="I182" s="109">
        <v>24034204</v>
      </c>
      <c r="J182" s="109">
        <v>348249269</v>
      </c>
      <c r="K182" s="109">
        <v>21978164</v>
      </c>
      <c r="L182" s="109">
        <v>576095961</v>
      </c>
      <c r="M182" s="109">
        <v>86913162</v>
      </c>
    </row>
    <row r="183" spans="1:15" x14ac:dyDescent="0.25">
      <c r="A183" s="89" t="s">
        <v>240</v>
      </c>
      <c r="B183" s="104" t="s">
        <v>60</v>
      </c>
      <c r="C183" s="110">
        <v>486166</v>
      </c>
      <c r="D183" s="110">
        <v>486166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486166</v>
      </c>
      <c r="M183" s="203" t="s">
        <v>294</v>
      </c>
    </row>
    <row r="184" spans="1:15" x14ac:dyDescent="0.25">
      <c r="A184" s="89" t="s">
        <v>241</v>
      </c>
      <c r="B184" s="104" t="s">
        <v>61</v>
      </c>
      <c r="C184" s="110">
        <v>102351382</v>
      </c>
      <c r="D184" s="110">
        <v>102351382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102351382</v>
      </c>
      <c r="M184" s="203" t="s">
        <v>294</v>
      </c>
    </row>
    <row r="185" spans="1:15" x14ac:dyDescent="0.25">
      <c r="A185" s="89" t="s">
        <v>242</v>
      </c>
      <c r="B185" s="104" t="s">
        <v>62</v>
      </c>
      <c r="C185" s="110">
        <v>6696516</v>
      </c>
      <c r="D185" s="110">
        <v>4699977</v>
      </c>
      <c r="E185" s="110">
        <v>0</v>
      </c>
      <c r="F185" s="110">
        <v>1990436</v>
      </c>
      <c r="G185" s="110">
        <v>6102</v>
      </c>
      <c r="H185" s="110">
        <v>0</v>
      </c>
      <c r="I185" s="110">
        <v>12693136</v>
      </c>
      <c r="J185" s="110">
        <v>6984847</v>
      </c>
      <c r="K185" s="110">
        <v>1794</v>
      </c>
      <c r="L185" s="110">
        <v>26376293</v>
      </c>
      <c r="M185" s="203" t="s">
        <v>294</v>
      </c>
    </row>
    <row r="186" spans="1:15" x14ac:dyDescent="0.25">
      <c r="A186" s="89" t="s">
        <v>243</v>
      </c>
      <c r="B186" s="104" t="s">
        <v>63</v>
      </c>
      <c r="C186" s="110">
        <v>22176733</v>
      </c>
      <c r="D186" s="110">
        <v>4469497</v>
      </c>
      <c r="E186" s="110">
        <v>0</v>
      </c>
      <c r="F186" s="110">
        <v>17680681</v>
      </c>
      <c r="G186" s="110">
        <v>26454</v>
      </c>
      <c r="H186" s="110">
        <v>101</v>
      </c>
      <c r="I186" s="110">
        <v>1909736</v>
      </c>
      <c r="J186" s="110">
        <v>80200040</v>
      </c>
      <c r="K186" s="110">
        <v>20961260</v>
      </c>
      <c r="L186" s="110">
        <v>125247769</v>
      </c>
      <c r="M186" s="203" t="s">
        <v>294</v>
      </c>
    </row>
    <row r="187" spans="1:15" x14ac:dyDescent="0.25">
      <c r="A187" s="89" t="s">
        <v>244</v>
      </c>
      <c r="B187" s="104" t="s">
        <v>64</v>
      </c>
      <c r="C187" s="110">
        <v>32388084</v>
      </c>
      <c r="D187" s="110">
        <v>10327137</v>
      </c>
      <c r="E187" s="110">
        <v>4491934</v>
      </c>
      <c r="F187" s="110">
        <v>16544383</v>
      </c>
      <c r="G187" s="110">
        <v>775021</v>
      </c>
      <c r="H187" s="110">
        <v>249609</v>
      </c>
      <c r="I187" s="110">
        <v>0</v>
      </c>
      <c r="J187" s="110">
        <v>151228676</v>
      </c>
      <c r="K187" s="110">
        <v>0</v>
      </c>
      <c r="L187" s="110">
        <v>183616760</v>
      </c>
      <c r="M187" s="203" t="s">
        <v>294</v>
      </c>
    </row>
    <row r="188" spans="1:15" x14ac:dyDescent="0.25">
      <c r="A188" s="89" t="s">
        <v>245</v>
      </c>
      <c r="B188" s="104" t="s">
        <v>65</v>
      </c>
      <c r="C188" s="110">
        <v>6133768</v>
      </c>
      <c r="D188" s="110">
        <v>0</v>
      </c>
      <c r="E188" s="110">
        <v>0</v>
      </c>
      <c r="F188" s="110">
        <v>0</v>
      </c>
      <c r="G188" s="110">
        <v>2101515</v>
      </c>
      <c r="H188" s="110">
        <v>4032253</v>
      </c>
      <c r="I188" s="110">
        <v>0</v>
      </c>
      <c r="J188" s="110">
        <v>0</v>
      </c>
      <c r="K188" s="110">
        <v>0</v>
      </c>
      <c r="L188" s="110">
        <v>6133768</v>
      </c>
      <c r="M188" s="203" t="s">
        <v>294</v>
      </c>
    </row>
    <row r="189" spans="1:15" x14ac:dyDescent="0.25">
      <c r="A189" s="90" t="s">
        <v>246</v>
      </c>
      <c r="B189" s="105" t="s">
        <v>67</v>
      </c>
      <c r="C189" s="110">
        <v>11601675</v>
      </c>
      <c r="D189" s="110">
        <v>3460694</v>
      </c>
      <c r="E189" s="110">
        <v>673182</v>
      </c>
      <c r="F189" s="110">
        <v>7029280</v>
      </c>
      <c r="G189" s="110">
        <v>417987</v>
      </c>
      <c r="H189" s="110">
        <v>20532</v>
      </c>
      <c r="I189" s="110">
        <v>9431332</v>
      </c>
      <c r="J189" s="110">
        <v>109835706</v>
      </c>
      <c r="K189" s="110">
        <v>1015110</v>
      </c>
      <c r="L189" s="110">
        <v>131883823</v>
      </c>
      <c r="M189" s="203" t="s">
        <v>294</v>
      </c>
    </row>
    <row r="190" spans="1:15" x14ac:dyDescent="0.25">
      <c r="A190" s="255" t="s">
        <v>248</v>
      </c>
      <c r="B190" s="256"/>
      <c r="C190" s="111">
        <v>19390635</v>
      </c>
      <c r="D190" s="111">
        <v>20464385</v>
      </c>
      <c r="E190" s="111">
        <v>-529196</v>
      </c>
      <c r="F190" s="111">
        <v>-643122</v>
      </c>
      <c r="G190" s="111">
        <v>-79573</v>
      </c>
      <c r="H190" s="111">
        <v>178141</v>
      </c>
      <c r="I190" s="111">
        <v>21015705</v>
      </c>
      <c r="J190" s="111">
        <v>-85799214</v>
      </c>
      <c r="K190" s="111">
        <v>68168679</v>
      </c>
      <c r="L190" s="111">
        <v>22775805</v>
      </c>
      <c r="M190" s="111">
        <v>-15942903</v>
      </c>
      <c r="O190" s="169"/>
    </row>
    <row r="191" spans="1:15" x14ac:dyDescent="0.25">
      <c r="C191" s="91" t="s">
        <v>275</v>
      </c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</row>
    <row r="192" spans="1:15" x14ac:dyDescent="0.25">
      <c r="A192" s="160"/>
      <c r="B192" s="160"/>
      <c r="C192" s="269" t="s">
        <v>96</v>
      </c>
      <c r="D192" s="269"/>
      <c r="E192" s="269"/>
      <c r="F192" s="269"/>
      <c r="G192" s="269"/>
      <c r="H192" s="269"/>
      <c r="I192" s="264" t="s">
        <v>97</v>
      </c>
      <c r="J192" s="264" t="s">
        <v>219</v>
      </c>
      <c r="K192" s="264" t="s">
        <v>220</v>
      </c>
      <c r="L192" s="264" t="s">
        <v>221</v>
      </c>
      <c r="M192" s="264" t="s">
        <v>222</v>
      </c>
    </row>
    <row r="193" spans="1:13" ht="63" x14ac:dyDescent="0.25">
      <c r="A193" s="160"/>
      <c r="B193" s="160"/>
      <c r="C193" s="170" t="s">
        <v>72</v>
      </c>
      <c r="D193" s="97" t="s">
        <v>223</v>
      </c>
      <c r="E193" s="97" t="s">
        <v>224</v>
      </c>
      <c r="F193" s="171" t="s">
        <v>225</v>
      </c>
      <c r="G193" s="171" t="s">
        <v>226</v>
      </c>
      <c r="H193" s="171" t="s">
        <v>227</v>
      </c>
      <c r="I193" s="264"/>
      <c r="J193" s="264"/>
      <c r="K193" s="264"/>
      <c r="L193" s="264"/>
      <c r="M193" s="264"/>
    </row>
    <row r="194" spans="1:13" x14ac:dyDescent="0.25">
      <c r="A194" s="160"/>
      <c r="B194" s="160"/>
      <c r="C194" s="161" t="s">
        <v>228</v>
      </c>
      <c r="D194" s="162" t="s">
        <v>229</v>
      </c>
      <c r="E194" s="162" t="s">
        <v>230</v>
      </c>
      <c r="F194" s="162" t="s">
        <v>231</v>
      </c>
      <c r="G194" s="162" t="s">
        <v>232</v>
      </c>
      <c r="H194" s="162" t="s">
        <v>233</v>
      </c>
      <c r="I194" s="163" t="s">
        <v>234</v>
      </c>
      <c r="J194" s="163" t="s">
        <v>235</v>
      </c>
      <c r="K194" s="163" t="s">
        <v>236</v>
      </c>
      <c r="L194" s="163" t="s">
        <v>237</v>
      </c>
      <c r="M194" s="163" t="s">
        <v>238</v>
      </c>
    </row>
    <row r="195" spans="1:13" x14ac:dyDescent="0.25">
      <c r="A195" s="102" t="s">
        <v>239</v>
      </c>
      <c r="B195" s="103"/>
      <c r="C195" s="109">
        <v>231596281</v>
      </c>
      <c r="D195" s="109">
        <v>169318356</v>
      </c>
      <c r="E195" s="109">
        <v>4606210</v>
      </c>
      <c r="F195" s="109">
        <v>49064290</v>
      </c>
      <c r="G195" s="109">
        <v>3804854</v>
      </c>
      <c r="H195" s="109">
        <v>4802571</v>
      </c>
      <c r="I195" s="109">
        <v>51289929</v>
      </c>
      <c r="J195" s="109">
        <v>289733955</v>
      </c>
      <c r="K195" s="109">
        <v>106649536</v>
      </c>
      <c r="L195" s="109">
        <v>679269701</v>
      </c>
      <c r="M195" s="109">
        <v>77010533</v>
      </c>
    </row>
    <row r="196" spans="1:13" x14ac:dyDescent="0.25">
      <c r="A196" s="89" t="s">
        <v>240</v>
      </c>
      <c r="B196" s="104" t="s">
        <v>60</v>
      </c>
      <c r="C196" s="110">
        <v>10767450</v>
      </c>
      <c r="D196" s="110">
        <v>10767450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10767450</v>
      </c>
      <c r="M196" s="203" t="s">
        <v>294</v>
      </c>
    </row>
    <row r="197" spans="1:13" x14ac:dyDescent="0.25">
      <c r="A197" s="89" t="s">
        <v>241</v>
      </c>
      <c r="B197" s="104" t="s">
        <v>61</v>
      </c>
      <c r="C197" s="110">
        <v>34768774</v>
      </c>
      <c r="D197" s="110">
        <v>31808386</v>
      </c>
      <c r="E197" s="110">
        <v>367365</v>
      </c>
      <c r="F197" s="110">
        <v>1665147</v>
      </c>
      <c r="G197" s="110">
        <v>701656</v>
      </c>
      <c r="H197" s="110">
        <v>226220</v>
      </c>
      <c r="I197" s="110">
        <v>16794886</v>
      </c>
      <c r="J197" s="110">
        <v>28000147</v>
      </c>
      <c r="K197" s="110">
        <v>54127155</v>
      </c>
      <c r="L197" s="110">
        <v>133690962</v>
      </c>
      <c r="M197" s="203" t="s">
        <v>294</v>
      </c>
    </row>
    <row r="198" spans="1:13" x14ac:dyDescent="0.25">
      <c r="A198" s="89" t="s">
        <v>242</v>
      </c>
      <c r="B198" s="104" t="s">
        <v>62</v>
      </c>
      <c r="C198" s="110">
        <v>48405959</v>
      </c>
      <c r="D198" s="110">
        <v>38308618</v>
      </c>
      <c r="E198" s="110">
        <v>875788</v>
      </c>
      <c r="F198" s="110">
        <v>3727011</v>
      </c>
      <c r="G198" s="110">
        <v>1819017</v>
      </c>
      <c r="H198" s="110">
        <v>3675525</v>
      </c>
      <c r="I198" s="110">
        <v>2225463</v>
      </c>
      <c r="J198" s="110">
        <v>2592550</v>
      </c>
      <c r="K198" s="110">
        <v>3118293</v>
      </c>
      <c r="L198" s="110">
        <v>56342265</v>
      </c>
      <c r="M198" s="203" t="s">
        <v>294</v>
      </c>
    </row>
    <row r="199" spans="1:13" x14ac:dyDescent="0.25">
      <c r="A199" s="89" t="s">
        <v>243</v>
      </c>
      <c r="B199" s="104" t="s">
        <v>63</v>
      </c>
      <c r="C199" s="110">
        <v>91627081</v>
      </c>
      <c r="D199" s="110">
        <v>77691054</v>
      </c>
      <c r="E199" s="110">
        <v>449149</v>
      </c>
      <c r="F199" s="110">
        <v>13465891</v>
      </c>
      <c r="G199" s="110">
        <v>20986</v>
      </c>
      <c r="H199" s="110">
        <v>1</v>
      </c>
      <c r="I199" s="110">
        <v>5097105</v>
      </c>
      <c r="J199" s="110">
        <v>42740158</v>
      </c>
      <c r="K199" s="110">
        <v>1051217</v>
      </c>
      <c r="L199" s="110">
        <v>140515561</v>
      </c>
      <c r="M199" s="203" t="s">
        <v>294</v>
      </c>
    </row>
    <row r="200" spans="1:13" x14ac:dyDescent="0.25">
      <c r="A200" s="89" t="s">
        <v>244</v>
      </c>
      <c r="B200" s="104" t="s">
        <v>64</v>
      </c>
      <c r="C200" s="110">
        <v>28945867</v>
      </c>
      <c r="D200" s="110">
        <v>5163840</v>
      </c>
      <c r="E200" s="110">
        <v>2556087</v>
      </c>
      <c r="F200" s="110">
        <v>20280106</v>
      </c>
      <c r="G200" s="110">
        <v>224702</v>
      </c>
      <c r="H200" s="110">
        <v>721132</v>
      </c>
      <c r="I200" s="110">
        <v>15900058</v>
      </c>
      <c r="J200" s="110">
        <v>104243300</v>
      </c>
      <c r="K200" s="110">
        <v>38129707</v>
      </c>
      <c r="L200" s="110">
        <v>187218932</v>
      </c>
      <c r="M200" s="203" t="s">
        <v>294</v>
      </c>
    </row>
    <row r="201" spans="1:13" x14ac:dyDescent="0.25">
      <c r="A201" s="89" t="s">
        <v>245</v>
      </c>
      <c r="B201" s="104" t="s">
        <v>65</v>
      </c>
      <c r="C201" s="110">
        <v>306791</v>
      </c>
      <c r="D201" s="110">
        <v>65178</v>
      </c>
      <c r="E201" s="110">
        <v>0</v>
      </c>
      <c r="F201" s="110">
        <v>72057</v>
      </c>
      <c r="G201" s="110">
        <v>169388</v>
      </c>
      <c r="H201" s="110">
        <v>168</v>
      </c>
      <c r="I201" s="110">
        <v>23623</v>
      </c>
      <c r="J201" s="110">
        <v>305092</v>
      </c>
      <c r="K201" s="110">
        <v>6114838</v>
      </c>
      <c r="L201" s="110">
        <v>6750344</v>
      </c>
      <c r="M201" s="203" t="s">
        <v>294</v>
      </c>
    </row>
    <row r="202" spans="1:13" x14ac:dyDescent="0.25">
      <c r="A202" s="90" t="s">
        <v>246</v>
      </c>
      <c r="B202" s="105" t="s">
        <v>66</v>
      </c>
      <c r="C202" s="110">
        <v>16774359</v>
      </c>
      <c r="D202" s="110">
        <v>5513830</v>
      </c>
      <c r="E202" s="110">
        <v>357821</v>
      </c>
      <c r="F202" s="110">
        <v>9854078</v>
      </c>
      <c r="G202" s="110">
        <v>869105</v>
      </c>
      <c r="H202" s="110">
        <v>179525</v>
      </c>
      <c r="I202" s="110">
        <v>11248794</v>
      </c>
      <c r="J202" s="110">
        <v>111852708</v>
      </c>
      <c r="K202" s="110">
        <v>4108326</v>
      </c>
      <c r="L202" s="110">
        <v>143984187</v>
      </c>
      <c r="M202" s="203" t="s">
        <v>294</v>
      </c>
    </row>
    <row r="203" spans="1:13" x14ac:dyDescent="0.25">
      <c r="A203" s="267" t="s">
        <v>247</v>
      </c>
      <c r="B203" s="268"/>
      <c r="C203" s="109">
        <v>209405774</v>
      </c>
      <c r="D203" s="109">
        <v>141808747</v>
      </c>
      <c r="E203" s="109">
        <v>5882619</v>
      </c>
      <c r="F203" s="109">
        <v>53214605</v>
      </c>
      <c r="G203" s="109">
        <v>3968066</v>
      </c>
      <c r="H203" s="109">
        <v>4531737</v>
      </c>
      <c r="I203" s="109">
        <v>31128902</v>
      </c>
      <c r="J203" s="109">
        <v>375162100</v>
      </c>
      <c r="K203" s="109">
        <v>24673225</v>
      </c>
      <c r="L203" s="109">
        <v>640370001</v>
      </c>
      <c r="M203" s="109">
        <v>105659657</v>
      </c>
    </row>
    <row r="204" spans="1:13" x14ac:dyDescent="0.25">
      <c r="A204" s="173" t="s">
        <v>240</v>
      </c>
      <c r="B204" s="174" t="s">
        <v>60</v>
      </c>
      <c r="C204" s="218">
        <v>603590</v>
      </c>
      <c r="D204" s="110">
        <v>603590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603590</v>
      </c>
      <c r="M204" s="203" t="s">
        <v>294</v>
      </c>
    </row>
    <row r="205" spans="1:13" x14ac:dyDescent="0.25">
      <c r="A205" s="175" t="s">
        <v>241</v>
      </c>
      <c r="B205" s="176" t="s">
        <v>61</v>
      </c>
      <c r="C205" s="218">
        <v>114597839</v>
      </c>
      <c r="D205" s="110">
        <v>114597839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114597839</v>
      </c>
      <c r="M205" s="203" t="s">
        <v>294</v>
      </c>
    </row>
    <row r="206" spans="1:13" x14ac:dyDescent="0.25">
      <c r="A206" s="175" t="s">
        <v>242</v>
      </c>
      <c r="B206" s="176" t="s">
        <v>62</v>
      </c>
      <c r="C206" s="218">
        <v>6217586</v>
      </c>
      <c r="D206" s="110">
        <v>3419283</v>
      </c>
      <c r="E206" s="110">
        <v>0</v>
      </c>
      <c r="F206" s="110">
        <v>2791976</v>
      </c>
      <c r="G206" s="110">
        <v>6327</v>
      </c>
      <c r="H206" s="110">
        <v>0</v>
      </c>
      <c r="I206" s="110">
        <v>18148756</v>
      </c>
      <c r="J206" s="110">
        <v>8759075</v>
      </c>
      <c r="K206" s="110">
        <v>6323</v>
      </c>
      <c r="L206" s="110">
        <v>33131740</v>
      </c>
      <c r="M206" s="203" t="s">
        <v>294</v>
      </c>
    </row>
    <row r="207" spans="1:13" x14ac:dyDescent="0.25">
      <c r="A207" s="175" t="s">
        <v>243</v>
      </c>
      <c r="B207" s="176" t="s">
        <v>63</v>
      </c>
      <c r="C207" s="218">
        <v>27361741</v>
      </c>
      <c r="D207" s="110">
        <v>5945047</v>
      </c>
      <c r="E207" s="110">
        <v>0</v>
      </c>
      <c r="F207" s="110">
        <v>21397928</v>
      </c>
      <c r="G207" s="110">
        <v>18723</v>
      </c>
      <c r="H207" s="110">
        <v>43</v>
      </c>
      <c r="I207" s="110">
        <v>2132540</v>
      </c>
      <c r="J207" s="110">
        <v>90379816</v>
      </c>
      <c r="K207" s="110">
        <v>23572333</v>
      </c>
      <c r="L207" s="110">
        <v>143446430</v>
      </c>
      <c r="M207" s="203" t="s">
        <v>294</v>
      </c>
    </row>
    <row r="208" spans="1:13" x14ac:dyDescent="0.25">
      <c r="A208" s="175" t="s">
        <v>244</v>
      </c>
      <c r="B208" s="177" t="s">
        <v>64</v>
      </c>
      <c r="C208" s="218">
        <v>38193709</v>
      </c>
      <c r="D208" s="110">
        <v>10809425</v>
      </c>
      <c r="E208" s="110">
        <v>5120371</v>
      </c>
      <c r="F208" s="110">
        <v>21035064</v>
      </c>
      <c r="G208" s="110">
        <v>960826</v>
      </c>
      <c r="H208" s="110">
        <v>268023</v>
      </c>
      <c r="I208" s="110">
        <v>0</v>
      </c>
      <c r="J208" s="110">
        <v>161200817</v>
      </c>
      <c r="K208" s="110">
        <v>0</v>
      </c>
      <c r="L208" s="110">
        <v>199394526</v>
      </c>
      <c r="M208" s="203" t="s">
        <v>294</v>
      </c>
    </row>
    <row r="209" spans="1:14" ht="15.75" customHeight="1" x14ac:dyDescent="0.25">
      <c r="A209" s="175" t="s">
        <v>245</v>
      </c>
      <c r="B209" s="176" t="s">
        <v>65</v>
      </c>
      <c r="C209" s="110">
        <v>6705828</v>
      </c>
      <c r="D209" s="110">
        <v>0</v>
      </c>
      <c r="E209" s="110">
        <v>0</v>
      </c>
      <c r="F209" s="110">
        <v>0</v>
      </c>
      <c r="G209" s="110">
        <v>2465430</v>
      </c>
      <c r="H209" s="110">
        <v>4240398</v>
      </c>
      <c r="I209" s="110">
        <v>0</v>
      </c>
      <c r="J209" s="110">
        <v>0</v>
      </c>
      <c r="K209" s="110">
        <v>0</v>
      </c>
      <c r="L209" s="110">
        <v>6705828</v>
      </c>
      <c r="M209" s="203" t="s">
        <v>294</v>
      </c>
    </row>
    <row r="210" spans="1:14" x14ac:dyDescent="0.25">
      <c r="A210" s="178" t="s">
        <v>246</v>
      </c>
      <c r="B210" s="179" t="s">
        <v>67</v>
      </c>
      <c r="C210" s="110">
        <v>15725481</v>
      </c>
      <c r="D210" s="110">
        <v>6433563</v>
      </c>
      <c r="E210" s="110">
        <v>762248</v>
      </c>
      <c r="F210" s="110">
        <v>7989637</v>
      </c>
      <c r="G210" s="110">
        <v>516760</v>
      </c>
      <c r="H210" s="110">
        <v>23273</v>
      </c>
      <c r="I210" s="110">
        <v>10847606</v>
      </c>
      <c r="J210" s="110">
        <v>114822392</v>
      </c>
      <c r="K210" s="110">
        <v>1094569</v>
      </c>
      <c r="L210" s="110">
        <v>142490048</v>
      </c>
      <c r="M210" s="203" t="s">
        <v>294</v>
      </c>
    </row>
    <row r="211" spans="1:14" ht="15.75" customHeight="1" x14ac:dyDescent="0.25">
      <c r="A211" s="265" t="s">
        <v>248</v>
      </c>
      <c r="B211" s="266"/>
      <c r="C211" s="111">
        <v>22190507</v>
      </c>
      <c r="D211" s="111">
        <v>27509609</v>
      </c>
      <c r="E211" s="111">
        <v>-1276409</v>
      </c>
      <c r="F211" s="111">
        <v>-4150315</v>
      </c>
      <c r="G211" s="111">
        <v>-163212</v>
      </c>
      <c r="H211" s="111">
        <v>270834</v>
      </c>
      <c r="I211" s="111">
        <v>20161027</v>
      </c>
      <c r="J211" s="111">
        <v>-85428145</v>
      </c>
      <c r="K211" s="111">
        <v>81976311</v>
      </c>
      <c r="L211" s="111">
        <v>38899700</v>
      </c>
      <c r="M211" s="111">
        <v>-28649124</v>
      </c>
    </row>
    <row r="212" spans="1:14" x14ac:dyDescent="0.25">
      <c r="C212" s="91" t="s">
        <v>286</v>
      </c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</row>
    <row r="213" spans="1:14" x14ac:dyDescent="0.25">
      <c r="A213" s="160"/>
      <c r="B213" s="160"/>
      <c r="C213" s="269" t="s">
        <v>96</v>
      </c>
      <c r="D213" s="269"/>
      <c r="E213" s="269"/>
      <c r="F213" s="269"/>
      <c r="G213" s="269"/>
      <c r="H213" s="269"/>
      <c r="I213" s="264" t="s">
        <v>97</v>
      </c>
      <c r="J213" s="264" t="s">
        <v>219</v>
      </c>
      <c r="K213" s="264" t="s">
        <v>220</v>
      </c>
      <c r="L213" s="264" t="s">
        <v>221</v>
      </c>
      <c r="M213" s="264" t="s">
        <v>222</v>
      </c>
    </row>
    <row r="214" spans="1:14" ht="63" x14ac:dyDescent="0.25">
      <c r="A214" s="160"/>
      <c r="B214" s="160"/>
      <c r="C214" s="197" t="s">
        <v>72</v>
      </c>
      <c r="D214" s="198" t="s">
        <v>223</v>
      </c>
      <c r="E214" s="198" t="s">
        <v>224</v>
      </c>
      <c r="F214" s="196" t="s">
        <v>225</v>
      </c>
      <c r="G214" s="196" t="s">
        <v>226</v>
      </c>
      <c r="H214" s="196" t="s">
        <v>227</v>
      </c>
      <c r="I214" s="264"/>
      <c r="J214" s="264"/>
      <c r="K214" s="264"/>
      <c r="L214" s="264"/>
      <c r="M214" s="264"/>
    </row>
    <row r="215" spans="1:14" x14ac:dyDescent="0.25">
      <c r="A215" s="160"/>
      <c r="B215" s="160"/>
      <c r="C215" s="161" t="s">
        <v>228</v>
      </c>
      <c r="D215" s="162" t="s">
        <v>229</v>
      </c>
      <c r="E215" s="162" t="s">
        <v>230</v>
      </c>
      <c r="F215" s="162" t="s">
        <v>231</v>
      </c>
      <c r="G215" s="162" t="s">
        <v>232</v>
      </c>
      <c r="H215" s="162" t="s">
        <v>233</v>
      </c>
      <c r="I215" s="163" t="s">
        <v>234</v>
      </c>
      <c r="J215" s="163" t="s">
        <v>235</v>
      </c>
      <c r="K215" s="163" t="s">
        <v>236</v>
      </c>
      <c r="L215" s="163" t="s">
        <v>237</v>
      </c>
      <c r="M215" s="163" t="s">
        <v>238</v>
      </c>
    </row>
    <row r="216" spans="1:14" x14ac:dyDescent="0.25">
      <c r="A216" s="102" t="s">
        <v>239</v>
      </c>
      <c r="B216" s="103"/>
      <c r="C216" s="109">
        <v>256812496</v>
      </c>
      <c r="D216" s="109">
        <v>188757371</v>
      </c>
      <c r="E216" s="109">
        <v>6851830</v>
      </c>
      <c r="F216" s="109">
        <v>52077336</v>
      </c>
      <c r="G216" s="109">
        <v>4248279</v>
      </c>
      <c r="H216" s="109">
        <v>4877680</v>
      </c>
      <c r="I216" s="109">
        <v>57878983</v>
      </c>
      <c r="J216" s="109">
        <v>314153391</v>
      </c>
      <c r="K216" s="109">
        <v>120057205</v>
      </c>
      <c r="L216" s="109">
        <v>748902075</v>
      </c>
      <c r="M216" s="109">
        <v>86563249</v>
      </c>
      <c r="N216" s="169"/>
    </row>
    <row r="217" spans="1:14" x14ac:dyDescent="0.25">
      <c r="A217" s="89" t="s">
        <v>240</v>
      </c>
      <c r="B217" s="104" t="s">
        <v>60</v>
      </c>
      <c r="C217" s="110">
        <v>11685308</v>
      </c>
      <c r="D217" s="110">
        <v>11685308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11685308</v>
      </c>
      <c r="M217" s="203" t="s">
        <v>294</v>
      </c>
      <c r="N217" s="169"/>
    </row>
    <row r="218" spans="1:14" x14ac:dyDescent="0.25">
      <c r="A218" s="89" t="s">
        <v>241</v>
      </c>
      <c r="B218" s="104" t="s">
        <v>61</v>
      </c>
      <c r="C218" s="110">
        <v>42918767</v>
      </c>
      <c r="D218" s="110">
        <v>39213488</v>
      </c>
      <c r="E218" s="110">
        <v>463484</v>
      </c>
      <c r="F218" s="110">
        <v>2267861</v>
      </c>
      <c r="G218" s="110">
        <v>774341</v>
      </c>
      <c r="H218" s="110">
        <v>199593</v>
      </c>
      <c r="I218" s="110">
        <v>18865059</v>
      </c>
      <c r="J218" s="110">
        <v>33213887</v>
      </c>
      <c r="K218" s="110">
        <v>57384233</v>
      </c>
      <c r="L218" s="110">
        <v>152381946</v>
      </c>
      <c r="M218" s="203" t="s">
        <v>294</v>
      </c>
      <c r="N218" s="169"/>
    </row>
    <row r="219" spans="1:14" x14ac:dyDescent="0.25">
      <c r="A219" s="89" t="s">
        <v>242</v>
      </c>
      <c r="B219" s="104" t="s">
        <v>62</v>
      </c>
      <c r="C219" s="110">
        <v>48851545</v>
      </c>
      <c r="D219" s="110">
        <v>38911839</v>
      </c>
      <c r="E219" s="110">
        <v>1077808</v>
      </c>
      <c r="F219" s="110">
        <v>2978321</v>
      </c>
      <c r="G219" s="110">
        <v>1991003</v>
      </c>
      <c r="H219" s="110">
        <v>3892574</v>
      </c>
      <c r="I219" s="110">
        <v>2321325</v>
      </c>
      <c r="J219" s="110">
        <v>2251563</v>
      </c>
      <c r="K219" s="110">
        <v>3834942</v>
      </c>
      <c r="L219" s="110">
        <v>57259375</v>
      </c>
      <c r="M219" s="203" t="s">
        <v>294</v>
      </c>
      <c r="N219" s="169"/>
    </row>
    <row r="220" spans="1:14" x14ac:dyDescent="0.25">
      <c r="A220" s="89" t="s">
        <v>243</v>
      </c>
      <c r="B220" s="104" t="s">
        <v>63</v>
      </c>
      <c r="C220" s="110">
        <v>102723770</v>
      </c>
      <c r="D220" s="110">
        <v>87427838</v>
      </c>
      <c r="E220" s="110">
        <v>538480</v>
      </c>
      <c r="F220" s="110">
        <v>14704376</v>
      </c>
      <c r="G220" s="110">
        <v>53073</v>
      </c>
      <c r="H220" s="110">
        <v>3</v>
      </c>
      <c r="I220" s="110">
        <v>6143065</v>
      </c>
      <c r="J220" s="110">
        <v>45498452</v>
      </c>
      <c r="K220" s="110">
        <v>1041382</v>
      </c>
      <c r="L220" s="110">
        <v>155406669</v>
      </c>
      <c r="M220" s="203" t="s">
        <v>294</v>
      </c>
      <c r="N220" s="169"/>
    </row>
    <row r="221" spans="1:14" x14ac:dyDescent="0.25">
      <c r="A221" s="89" t="s">
        <v>244</v>
      </c>
      <c r="B221" s="104" t="s">
        <v>64</v>
      </c>
      <c r="C221" s="110">
        <v>31535668</v>
      </c>
      <c r="D221" s="110">
        <v>5658514</v>
      </c>
      <c r="E221" s="110">
        <v>4258425</v>
      </c>
      <c r="F221" s="110">
        <v>20707242</v>
      </c>
      <c r="G221" s="110">
        <v>285777</v>
      </c>
      <c r="H221" s="110">
        <v>625710</v>
      </c>
      <c r="I221" s="110">
        <v>16998133</v>
      </c>
      <c r="J221" s="110">
        <v>116664930</v>
      </c>
      <c r="K221" s="110">
        <v>44918499</v>
      </c>
      <c r="L221" s="110">
        <v>210117230</v>
      </c>
      <c r="M221" s="203" t="s">
        <v>294</v>
      </c>
      <c r="N221" s="169"/>
    </row>
    <row r="222" spans="1:14" x14ac:dyDescent="0.25">
      <c r="A222" s="89" t="s">
        <v>245</v>
      </c>
      <c r="B222" s="104" t="s">
        <v>65</v>
      </c>
      <c r="C222" s="110">
        <v>311824</v>
      </c>
      <c r="D222" s="110">
        <v>58487</v>
      </c>
      <c r="E222" s="110">
        <v>0</v>
      </c>
      <c r="F222" s="110">
        <v>56379</v>
      </c>
      <c r="G222" s="110">
        <v>196852</v>
      </c>
      <c r="H222" s="110">
        <v>106</v>
      </c>
      <c r="I222" s="110">
        <v>15929</v>
      </c>
      <c r="J222" s="110">
        <v>399402</v>
      </c>
      <c r="K222" s="110">
        <v>6517719</v>
      </c>
      <c r="L222" s="110">
        <v>7244874</v>
      </c>
      <c r="M222" s="203" t="s">
        <v>294</v>
      </c>
      <c r="N222" s="169"/>
    </row>
    <row r="223" spans="1:14" x14ac:dyDescent="0.25">
      <c r="A223" s="90" t="s">
        <v>246</v>
      </c>
      <c r="B223" s="105" t="s">
        <v>66</v>
      </c>
      <c r="C223" s="110">
        <v>18785614</v>
      </c>
      <c r="D223" s="110">
        <v>5801897</v>
      </c>
      <c r="E223" s="110">
        <v>513633</v>
      </c>
      <c r="F223" s="110">
        <v>11363157</v>
      </c>
      <c r="G223" s="110">
        <v>947233</v>
      </c>
      <c r="H223" s="110">
        <v>159694</v>
      </c>
      <c r="I223" s="110">
        <v>13535472</v>
      </c>
      <c r="J223" s="110">
        <v>116125157</v>
      </c>
      <c r="K223" s="110">
        <v>6360430</v>
      </c>
      <c r="L223" s="110">
        <v>154806673</v>
      </c>
      <c r="M223" s="203" t="s">
        <v>294</v>
      </c>
      <c r="N223" s="169"/>
    </row>
    <row r="224" spans="1:14" x14ac:dyDescent="0.25">
      <c r="A224" s="267" t="s">
        <v>247</v>
      </c>
      <c r="B224" s="268"/>
      <c r="C224" s="109">
        <v>237453221</v>
      </c>
      <c r="D224" s="109">
        <v>162186932</v>
      </c>
      <c r="E224" s="109">
        <v>7809766</v>
      </c>
      <c r="F224" s="109">
        <v>58365030</v>
      </c>
      <c r="G224" s="109">
        <v>4406891</v>
      </c>
      <c r="H224" s="109">
        <v>4684602</v>
      </c>
      <c r="I224" s="109">
        <v>35312895</v>
      </c>
      <c r="J224" s="109">
        <v>410341407</v>
      </c>
      <c r="K224" s="109">
        <v>29636405</v>
      </c>
      <c r="L224" s="109">
        <v>712743928</v>
      </c>
      <c r="M224" s="109">
        <v>112835296</v>
      </c>
      <c r="N224" s="169"/>
    </row>
    <row r="225" spans="1:14" x14ac:dyDescent="0.25">
      <c r="A225" s="173" t="s">
        <v>240</v>
      </c>
      <c r="B225" s="174" t="s">
        <v>60</v>
      </c>
      <c r="C225" s="218">
        <v>1875896</v>
      </c>
      <c r="D225" s="110">
        <v>1875896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1875896</v>
      </c>
      <c r="M225" s="203" t="s">
        <v>294</v>
      </c>
      <c r="N225" s="169"/>
    </row>
    <row r="226" spans="1:14" x14ac:dyDescent="0.25">
      <c r="A226" s="175" t="s">
        <v>241</v>
      </c>
      <c r="B226" s="176" t="s">
        <v>61</v>
      </c>
      <c r="C226" s="218">
        <v>129954989</v>
      </c>
      <c r="D226" s="110">
        <v>129954989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129954989</v>
      </c>
      <c r="M226" s="203" t="s">
        <v>294</v>
      </c>
      <c r="N226" s="169"/>
    </row>
    <row r="227" spans="1:14" x14ac:dyDescent="0.25">
      <c r="A227" s="175" t="s">
        <v>242</v>
      </c>
      <c r="B227" s="176" t="s">
        <v>62</v>
      </c>
      <c r="C227" s="218">
        <v>6676982</v>
      </c>
      <c r="D227" s="110">
        <v>3371878</v>
      </c>
      <c r="E227" s="110">
        <v>0</v>
      </c>
      <c r="F227" s="110">
        <v>3305037</v>
      </c>
      <c r="G227" s="110">
        <v>67</v>
      </c>
      <c r="H227" s="110">
        <v>0</v>
      </c>
      <c r="I227" s="110">
        <v>19974808</v>
      </c>
      <c r="J227" s="110">
        <v>8821285</v>
      </c>
      <c r="K227" s="110">
        <v>4806</v>
      </c>
      <c r="L227" s="110">
        <v>35477881</v>
      </c>
      <c r="M227" s="203" t="s">
        <v>294</v>
      </c>
      <c r="N227" s="169"/>
    </row>
    <row r="228" spans="1:14" x14ac:dyDescent="0.25">
      <c r="A228" s="175" t="s">
        <v>243</v>
      </c>
      <c r="B228" s="176" t="s">
        <v>63</v>
      </c>
      <c r="C228" s="218">
        <v>30377220</v>
      </c>
      <c r="D228" s="110">
        <v>6637834</v>
      </c>
      <c r="E228" s="110">
        <v>0</v>
      </c>
      <c r="F228" s="110">
        <v>23712775</v>
      </c>
      <c r="G228" s="110">
        <v>26596</v>
      </c>
      <c r="H228" s="110">
        <v>15</v>
      </c>
      <c r="I228" s="110">
        <v>2150416</v>
      </c>
      <c r="J228" s="110">
        <v>96197299</v>
      </c>
      <c r="K228" s="110">
        <v>28506059</v>
      </c>
      <c r="L228" s="110">
        <v>157230994</v>
      </c>
      <c r="M228" s="203" t="s">
        <v>294</v>
      </c>
      <c r="N228" s="169"/>
    </row>
    <row r="229" spans="1:14" x14ac:dyDescent="0.25">
      <c r="A229" s="175" t="s">
        <v>244</v>
      </c>
      <c r="B229" s="177" t="s">
        <v>64</v>
      </c>
      <c r="C229" s="218">
        <v>42974761</v>
      </c>
      <c r="D229" s="110">
        <v>11734115</v>
      </c>
      <c r="E229" s="110">
        <v>6970881</v>
      </c>
      <c r="F229" s="110">
        <v>22955399</v>
      </c>
      <c r="G229" s="110">
        <v>1036759</v>
      </c>
      <c r="H229" s="110">
        <v>277607</v>
      </c>
      <c r="I229" s="110">
        <v>0</v>
      </c>
      <c r="J229" s="110">
        <v>185031867</v>
      </c>
      <c r="K229" s="110">
        <v>0</v>
      </c>
      <c r="L229" s="110">
        <v>228006628</v>
      </c>
      <c r="M229" s="203" t="s">
        <v>294</v>
      </c>
      <c r="N229" s="169"/>
    </row>
    <row r="230" spans="1:14" x14ac:dyDescent="0.25">
      <c r="A230" s="175" t="s">
        <v>245</v>
      </c>
      <c r="B230" s="176" t="s">
        <v>65</v>
      </c>
      <c r="C230" s="110">
        <v>7182477</v>
      </c>
      <c r="D230" s="110">
        <v>0</v>
      </c>
      <c r="E230" s="110">
        <v>0</v>
      </c>
      <c r="F230" s="110">
        <v>0</v>
      </c>
      <c r="G230" s="110">
        <v>2799831</v>
      </c>
      <c r="H230" s="110">
        <v>4382646</v>
      </c>
      <c r="I230" s="110">
        <v>0</v>
      </c>
      <c r="J230" s="110">
        <v>0</v>
      </c>
      <c r="K230" s="110">
        <v>0</v>
      </c>
      <c r="L230" s="110">
        <v>7182477</v>
      </c>
      <c r="M230" s="203" t="s">
        <v>294</v>
      </c>
      <c r="N230" s="169"/>
    </row>
    <row r="231" spans="1:14" x14ac:dyDescent="0.25">
      <c r="A231" s="178" t="s">
        <v>246</v>
      </c>
      <c r="B231" s="179" t="s">
        <v>67</v>
      </c>
      <c r="C231" s="110">
        <v>18410896</v>
      </c>
      <c r="D231" s="110">
        <v>8612220</v>
      </c>
      <c r="E231" s="110">
        <v>838885</v>
      </c>
      <c r="F231" s="110">
        <v>8391819</v>
      </c>
      <c r="G231" s="110">
        <v>543638</v>
      </c>
      <c r="H231" s="110">
        <v>24334</v>
      </c>
      <c r="I231" s="110">
        <v>13187671</v>
      </c>
      <c r="J231" s="110">
        <v>120290956</v>
      </c>
      <c r="K231" s="110">
        <v>1125540</v>
      </c>
      <c r="L231" s="110">
        <v>153015063</v>
      </c>
      <c r="M231" s="203" t="s">
        <v>294</v>
      </c>
      <c r="N231" s="169"/>
    </row>
    <row r="232" spans="1:14" x14ac:dyDescent="0.25">
      <c r="A232" s="265" t="s">
        <v>248</v>
      </c>
      <c r="B232" s="266"/>
      <c r="C232" s="111">
        <v>19359275</v>
      </c>
      <c r="D232" s="111">
        <v>26570439</v>
      </c>
      <c r="E232" s="111">
        <v>-957936</v>
      </c>
      <c r="F232" s="111">
        <v>-6287694</v>
      </c>
      <c r="G232" s="111">
        <v>-158612</v>
      </c>
      <c r="H232" s="111">
        <v>193078</v>
      </c>
      <c r="I232" s="111">
        <v>22566088</v>
      </c>
      <c r="J232" s="111">
        <v>-96188016</v>
      </c>
      <c r="K232" s="111">
        <v>90420800</v>
      </c>
      <c r="L232" s="111">
        <v>36158147</v>
      </c>
      <c r="M232" s="111">
        <v>-26272047</v>
      </c>
      <c r="N232" s="169"/>
    </row>
    <row r="233" spans="1:14" x14ac:dyDescent="0.25">
      <c r="A233" s="57" t="s">
        <v>276</v>
      </c>
    </row>
    <row r="234" spans="1:14" x14ac:dyDescent="0.25"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</row>
    <row r="235" spans="1:14" x14ac:dyDescent="0.25"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</row>
    <row r="237" spans="1:14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</row>
    <row r="238" spans="1:14" x14ac:dyDescent="0.25"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</row>
    <row r="240" spans="1:14" x14ac:dyDescent="0.25"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</row>
    <row r="241" spans="3:13" x14ac:dyDescent="0.25"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</row>
  </sheetData>
  <mergeCells count="72">
    <mergeCell ref="A232:B232"/>
    <mergeCell ref="A224:B224"/>
    <mergeCell ref="M213:M214"/>
    <mergeCell ref="L213:L214"/>
    <mergeCell ref="K213:K214"/>
    <mergeCell ref="J213:J214"/>
    <mergeCell ref="I213:I214"/>
    <mergeCell ref="C213:H213"/>
    <mergeCell ref="M192:M193"/>
    <mergeCell ref="A211:B211"/>
    <mergeCell ref="A203:B203"/>
    <mergeCell ref="C192:H192"/>
    <mergeCell ref="I192:I193"/>
    <mergeCell ref="J192:J193"/>
    <mergeCell ref="K192:K193"/>
    <mergeCell ref="L192:L193"/>
    <mergeCell ref="A2:B2"/>
    <mergeCell ref="M150:M151"/>
    <mergeCell ref="C129:H129"/>
    <mergeCell ref="I129:I130"/>
    <mergeCell ref="J129:J130"/>
    <mergeCell ref="K129:K130"/>
    <mergeCell ref="L129:L130"/>
    <mergeCell ref="M129:M130"/>
    <mergeCell ref="C150:H150"/>
    <mergeCell ref="I150:I151"/>
    <mergeCell ref="J150:J151"/>
    <mergeCell ref="K150:K151"/>
    <mergeCell ref="L150:L151"/>
    <mergeCell ref="M108:M109"/>
    <mergeCell ref="C87:H87"/>
    <mergeCell ref="I87:I88"/>
    <mergeCell ref="J87:J88"/>
    <mergeCell ref="K87:K88"/>
    <mergeCell ref="L87:L88"/>
    <mergeCell ref="M87:M88"/>
    <mergeCell ref="C108:H108"/>
    <mergeCell ref="I108:I109"/>
    <mergeCell ref="J108:J109"/>
    <mergeCell ref="K108:K109"/>
    <mergeCell ref="L108:L109"/>
    <mergeCell ref="M66:M67"/>
    <mergeCell ref="C45:H45"/>
    <mergeCell ref="I45:I46"/>
    <mergeCell ref="J45:J46"/>
    <mergeCell ref="K45:K46"/>
    <mergeCell ref="L45:L46"/>
    <mergeCell ref="M45:M46"/>
    <mergeCell ref="C66:H66"/>
    <mergeCell ref="I66:I67"/>
    <mergeCell ref="J66:J67"/>
    <mergeCell ref="K66:K67"/>
    <mergeCell ref="L66:L67"/>
    <mergeCell ref="M3:M4"/>
    <mergeCell ref="C24:H24"/>
    <mergeCell ref="I24:I25"/>
    <mergeCell ref="J24:J25"/>
    <mergeCell ref="K24:K25"/>
    <mergeCell ref="L24:L25"/>
    <mergeCell ref="M24:M25"/>
    <mergeCell ref="C3:H3"/>
    <mergeCell ref="I3:I4"/>
    <mergeCell ref="J3:J4"/>
    <mergeCell ref="K3:K4"/>
    <mergeCell ref="L3:L4"/>
    <mergeCell ref="M171:M172"/>
    <mergeCell ref="A190:B190"/>
    <mergeCell ref="C171:H171"/>
    <mergeCell ref="I171:I172"/>
    <mergeCell ref="J171:J172"/>
    <mergeCell ref="K171:K172"/>
    <mergeCell ref="L171:L17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3.1.</vt:lpstr>
      <vt:lpstr>3.2.</vt:lpstr>
      <vt:lpstr>4</vt:lpstr>
      <vt:lpstr>5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Лычагина Наталья Андреевна</cp:lastModifiedBy>
  <cp:lastPrinted>2021-05-13T12:20:04Z</cp:lastPrinted>
  <dcterms:created xsi:type="dcterms:W3CDTF">2021-04-08T10:35:45Z</dcterms:created>
  <dcterms:modified xsi:type="dcterms:W3CDTF">2023-08-31T11:09:23Z</dcterms:modified>
</cp:coreProperties>
</file>